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X" sheetId="1" r:id="rId3"/>
    <sheet state="visible" name="Mantenimiento Ancón" sheetId="2" r:id="rId4"/>
    <sheet state="visible" name="COMPRAS" sheetId="3" r:id="rId5"/>
    <sheet state="visible" name="LOCALES" sheetId="4" r:id="rId6"/>
    <sheet state="visible" name="SERVICIOS" sheetId="5" r:id="rId7"/>
  </sheets>
  <definedNames/>
  <calcPr/>
</workbook>
</file>

<file path=xl/sharedStrings.xml><?xml version="1.0" encoding="utf-8"?>
<sst xmlns="http://schemas.openxmlformats.org/spreadsheetml/2006/main" count="273" uniqueCount="165">
  <si>
    <t>IMPORTACION</t>
  </si>
  <si>
    <t>pag web</t>
  </si>
  <si>
    <t>1 estación</t>
  </si>
  <si>
    <t>4 estaciones</t>
  </si>
  <si>
    <t>TENEMOS</t>
  </si>
  <si>
    <t>FALTA</t>
  </si>
  <si>
    <t>COMPRAR</t>
  </si>
  <si>
    <t>comentarios</t>
  </si>
  <si>
    <t>elementos</t>
  </si>
  <si>
    <t>cantidad</t>
  </si>
  <si>
    <t>mastil</t>
  </si>
  <si>
    <t>Cable rg-8</t>
  </si>
  <si>
    <t>rollo</t>
  </si>
  <si>
    <t>conectores twinax</t>
  </si>
  <si>
    <t>unidad</t>
  </si>
  <si>
    <t>https://www.digikey.com/products/en?x=0&amp;y=0&amp;lang=en&amp;site=us&amp;KeyWords=AMPHENOL+82-5589+RFX</t>
  </si>
  <si>
    <t>estación TX Ancón</t>
  </si>
  <si>
    <t>polea</t>
  </si>
  <si>
    <t>CONECTOR TWINAX PLUG STR SOLDER,Conector para cable Twinax para cable Belden 9207</t>
  </si>
  <si>
    <t>cable twinax</t>
  </si>
  <si>
    <t>https://www.mouser.pe/ProductDetail/Belden-Wire-Cable/9207-0101000/?qs=sGAEpiMZZMuwsoYAVCu3CFO3gwBDi1P5ZNdvNAx726U=</t>
  </si>
  <si>
    <t>Belden 9207 - coaxial cable, 1000ft</t>
  </si>
  <si>
    <t>conectores sma rg-58</t>
  </si>
  <si>
    <t>unidades</t>
  </si>
  <si>
    <t>conectores BNC para RG-58</t>
  </si>
  <si>
    <t>powerswitch</t>
  </si>
  <si>
    <t>adaptador UHF a N</t>
  </si>
  <si>
    <t>LOCAL</t>
  </si>
  <si>
    <t>ANCON</t>
  </si>
  <si>
    <t>mastil 6mts (madera tornillo 2"x2"x 3mts)</t>
  </si>
  <si>
    <t>servicio de torneado</t>
  </si>
  <si>
    <t>tubo 2" de aluminio de  80cm largo - suple</t>
  </si>
  <si>
    <t>JRO</t>
  </si>
  <si>
    <t>soga alcritanada</t>
  </si>
  <si>
    <t>cable RG-8</t>
  </si>
  <si>
    <t>abrazaderas</t>
  </si>
  <si>
    <t>freqs</t>
  </si>
  <si>
    <t>soga alcritanada (kg) de espesor 1/4"</t>
  </si>
  <si>
    <t>kilos</t>
  </si>
  <si>
    <t>1 estación deTX (1freq)</t>
  </si>
  <si>
    <t>Estacas de varilla de Fierro corrugado de 1/2' de medio metro con punta y en el extremo oreja.</t>
  </si>
  <si>
    <t>para mantenimiento a Ancón (2 freqs)</t>
  </si>
  <si>
    <t>tenemos</t>
  </si>
  <si>
    <t>falta (Ancón)</t>
  </si>
  <si>
    <t>falta (nueva estación)</t>
  </si>
  <si>
    <t>1 antenna</t>
  </si>
  <si>
    <t>4 de soluciones técnicas</t>
  </si>
  <si>
    <t>antenna</t>
  </si>
  <si>
    <t>caja de madera</t>
  </si>
  <si>
    <t>tubos de aluminio de 1", diametro, 1/16" espesor (tubos de 6mts)</t>
  </si>
  <si>
    <t>Local</t>
  </si>
  <si>
    <t>aca</t>
  </si>
  <si>
    <t>angulo con base de cemento</t>
  </si>
  <si>
    <t>servicio</t>
  </si>
  <si>
    <t>fierro corrugado de 1/2" (9mts)</t>
  </si>
  <si>
    <t>servicio de torneado al extremo para tubo de 2"</t>
  </si>
  <si>
    <t>fabricación en JRO</t>
  </si>
  <si>
    <t>estacas de varilla de fierro corrugado de 3/4" de 1mt largo con punta (vientos)</t>
  </si>
  <si>
    <t>armella de 1 1/2" largo (vientos en mastil)</t>
  </si>
  <si>
    <t>Abrazaderas de acero inoxidable N°40</t>
  </si>
  <si>
    <t>Pernos 3/8" tipo oreja de 3" largo con tuerca y arandela de presión . (polea)</t>
  </si>
  <si>
    <t>tornillos para conexiones al dipolo</t>
  </si>
  <si>
    <t>cable AWG-12 (antena)</t>
  </si>
  <si>
    <t>27*2 (2MHz)</t>
  </si>
  <si>
    <t>19*2 (3MHz)</t>
  </si>
  <si>
    <t>27*2</t>
  </si>
  <si>
    <t>mts</t>
  </si>
  <si>
    <t>cemento</t>
  </si>
  <si>
    <t>tornillos para el cubo de madera</t>
  </si>
  <si>
    <t>bolsas</t>
  </si>
  <si>
    <t>tubos pvc pesada 2" x 3mts marca: Nicoll</t>
  </si>
  <si>
    <t>Antenna Delta-C</t>
  </si>
  <si>
    <t>soga alcritanada espesor 1/4"</t>
  </si>
  <si>
    <t>angulo de fierro de 2"x2" x 1/8" espesor  (6 mts c/u)</t>
  </si>
  <si>
    <t>se van a comprar 10 kilos</t>
  </si>
  <si>
    <t>preamp de campo</t>
  </si>
  <si>
    <t>tenemos 4 probados</t>
  </si>
  <si>
    <t>caja de metal</t>
  </si>
  <si>
    <t>Importacion</t>
  </si>
  <si>
    <t>bolsa</t>
  </si>
  <si>
    <t>Estacas de varilla de Fierro corrugado de 3/4 ' de 1.5 mt con punta y en el extremo oreja</t>
  </si>
  <si>
    <t>rollo de 300mts</t>
  </si>
  <si>
    <t>balum</t>
  </si>
  <si>
    <t>hay que probar los de almacén</t>
  </si>
  <si>
    <t>cables sma-sma rg-58 2mts</t>
  </si>
  <si>
    <t xml:space="preserve">angulo de fierro de 2"x2" x 1/8" espesor </t>
  </si>
  <si>
    <t>soporte - angulo 2"x2"x1/8"  espesor x 1 mt largo</t>
  </si>
  <si>
    <t>conectores sma para rg-58</t>
  </si>
  <si>
    <t>IDi 16, 90 grados</t>
  </si>
  <si>
    <t>cable de red (usrp + PC1 + PC2)</t>
  </si>
  <si>
    <t>fierro corrugado de 3/4" (9mts)</t>
  </si>
  <si>
    <t>INSTALACION DE RECEPCION</t>
  </si>
  <si>
    <t>UPS 1.5 kVA</t>
  </si>
  <si>
    <t>usrp</t>
  </si>
  <si>
    <t>tubos de 6mts c/u</t>
  </si>
  <si>
    <t>cable se está comprando</t>
  </si>
  <si>
    <t>tornillos de 1/8" autorroscante de 1/2" de largo(para conexiones al dipolo )</t>
  </si>
  <si>
    <t>Amplificador ASTRON</t>
  </si>
  <si>
    <t>3 por llegar, las dos extras serían para tx</t>
  </si>
  <si>
    <t>gps</t>
  </si>
  <si>
    <t>1 en VIPIR, 1 en Operaciones, 2 en almacén (+2 tarjetas GPSdio de USRP - que hay que ubicar)</t>
  </si>
  <si>
    <t xml:space="preserve"> (GPS + cable + antena)</t>
  </si>
  <si>
    <t>mastil para antena GPS</t>
  </si>
  <si>
    <t>tornillos de 1/4" autorroscante de 1" (para el cubo de madera y mastil)</t>
  </si>
  <si>
    <t xml:space="preserve">USRP </t>
  </si>
  <si>
    <t>basic TX</t>
  </si>
  <si>
    <t>se va a fabricar</t>
  </si>
  <si>
    <t>regleta de 6 tomas con tierra</t>
  </si>
  <si>
    <t>LFTX</t>
  </si>
  <si>
    <t>cables sma-bnc RG-58</t>
  </si>
  <si>
    <t>PC</t>
  </si>
  <si>
    <t>BNC y SMA</t>
  </si>
  <si>
    <t>KVM USB para 2</t>
  </si>
  <si>
    <t>IDi 8, 90 grados</t>
  </si>
  <si>
    <t>PC (ADQ)</t>
  </si>
  <si>
    <t>verificar si hay en almacen</t>
  </si>
  <si>
    <t>3 tarjetas de red Gigabit</t>
  </si>
  <si>
    <t>GPS</t>
  </si>
  <si>
    <t>lista de GPSs en lengueta RX</t>
  </si>
  <si>
    <t>2 probada</t>
  </si>
  <si>
    <t>(1Tb +2TB + 4TB)</t>
  </si>
  <si>
    <t>comprobar que tengan sus tarjetas de red</t>
  </si>
  <si>
    <t>2 tarjetas de red Gigabit</t>
  </si>
  <si>
    <t>Monitor</t>
  </si>
  <si>
    <t>teclado usb</t>
  </si>
  <si>
    <t>mouse usb</t>
  </si>
  <si>
    <t>PC RTDI</t>
  </si>
  <si>
    <t>1 probada</t>
  </si>
  <si>
    <t>1 tarjeta de red</t>
  </si>
  <si>
    <t>UPS</t>
  </si>
  <si>
    <t>regleta</t>
  </si>
  <si>
    <t>cintillos</t>
  </si>
  <si>
    <t>canaletas</t>
  </si>
  <si>
    <t>tubos PVC 3/4"</t>
  </si>
  <si>
    <t>SERVICIOS</t>
  </si>
  <si>
    <t>torneado de 30cm para tubo de 2" en madera tornillo 2"x2"x 3mts</t>
  </si>
  <si>
    <t>COMPRAS LOCALES</t>
  </si>
  <si>
    <t>lugar</t>
  </si>
  <si>
    <t>codigo</t>
  </si>
  <si>
    <t>precio unitario</t>
  </si>
  <si>
    <t>precio total</t>
  </si>
  <si>
    <t>RX</t>
  </si>
  <si>
    <t>lsitón de madera tornillo 2"x2"x 3mts</t>
  </si>
  <si>
    <t>polea (como muestra)</t>
  </si>
  <si>
    <t>fierro corrugado de 1/2" (9mts) (Barra de construcción SP 1/2" x 9 metros A615)</t>
  </si>
  <si>
    <t>Promart</t>
  </si>
  <si>
    <t>83717</t>
  </si>
  <si>
    <t>armella de 1 1/2" largo (Armella cerrada niquelada 1 1/2" x 10 unidades)</t>
  </si>
  <si>
    <t>paquete de 10</t>
  </si>
  <si>
    <t>16636</t>
  </si>
  <si>
    <t>Pernos 3/8" tipo oreja de 3" largo con tuerca y arandela de presión (como muestra)</t>
  </si>
  <si>
    <t>cable AWG-12 unifilar (Cable thhn 12awg)</t>
  </si>
  <si>
    <t xml:space="preserve"> rollo de 100mts</t>
  </si>
  <si>
    <t>Maestro</t>
  </si>
  <si>
    <t>tubos pvc pesada 2" x 3mts (Tubo SAL 2" x 3 metros marca Nicoll)</t>
  </si>
  <si>
    <t>15686</t>
  </si>
  <si>
    <t>fierro corrugado de 3/4" (9mts) ( Barra de construcción SP 3/4" x 9 metros A615)</t>
  </si>
  <si>
    <t>83719</t>
  </si>
  <si>
    <t>regleta de 6 tomas con tierra (REGLETA BEAUCOUP MULTITOMAS VERTICAL 8 TOMAS SIMPLES)</t>
  </si>
  <si>
    <t>Mesajil Hnos</t>
  </si>
  <si>
    <t>018955</t>
  </si>
  <si>
    <t>Switch KVM Trendnet 2 -PORT USB TK-209K KIT WITH</t>
  </si>
  <si>
    <t>007338</t>
  </si>
  <si>
    <t>Switch TRENDnet TPE-TG50g 5 Puertos POE Gigabit</t>
  </si>
  <si>
    <t>016999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</si>
</sst>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/>
    <font>
      <b/>
    </font>
    <font>
      <u/>
      <color rgb="FF0000FF"/>
    </font>
    <font>
      <color rgb="FF000000"/>
      <name val="Arial"/>
    </font>
    <font>
      <color rgb="FFFFFFFF"/>
    </font>
    <font>
      <name val="Arial"/>
    </font>
    <font>
      <sz val="11.0"/>
      <color rgb="FF555555"/>
      <name val="Play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980000"/>
        <bgColor rgb="FF980000"/>
      </patternFill>
    </fill>
  </fills>
  <borders count="4">
    <border/>
    <border>
      <top style="thin">
        <color rgb="FF000000"/>
      </top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0" fillId="2" fontId="4" numFmtId="0" xfId="0" applyAlignment="1" applyFill="1" applyFont="1">
      <alignment horizontal="left" readingOrder="0"/>
    </xf>
    <xf borderId="0" fillId="3" fontId="5" numFmtId="0" xfId="0" applyAlignment="1" applyFill="1" applyFont="1">
      <alignment readingOrder="0"/>
    </xf>
    <xf borderId="0" fillId="3" fontId="5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horizontal="left" readingOrder="0" vertical="bottom"/>
    </xf>
    <xf borderId="0" fillId="2" fontId="4" numFmtId="0" xfId="0" applyAlignment="1" applyFont="1">
      <alignment readingOrder="0"/>
    </xf>
    <xf borderId="0" fillId="0" fontId="6" numFmtId="0" xfId="0" applyAlignment="1" applyFont="1">
      <alignment readingOrder="0" vertical="bottom"/>
    </xf>
    <xf borderId="0" fillId="4" fontId="5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5" numFmtId="0" xfId="0" applyAlignment="1" applyFont="1">
      <alignment readingOrder="0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readingOrder="0"/>
    </xf>
    <xf borderId="3" fillId="0" fontId="1" numFmtId="0" xfId="0" applyBorder="1" applyFont="1"/>
    <xf quotePrefix="1" borderId="0" fillId="0" fontId="1" numFmtId="0" xfId="0" applyAlignment="1" applyFont="1">
      <alignment readingOrder="0"/>
    </xf>
    <xf quotePrefix="1"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igikey.com/products/en?x=0&amp;y=0&amp;lang=en&amp;site=us&amp;KeyWords=AMPHENOL+82-5589+RFX" TargetMode="External"/><Relationship Id="rId2" Type="http://schemas.openxmlformats.org/officeDocument/2006/relationships/hyperlink" Target="https://www.mouser.pe/ProductDetail/Belden-Wire-Cable/9207-0101000/?qs=sGAEpiMZZMuwsoYAVCu3CFO3gwBDi1P5ZNdvNAx726U=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65.86"/>
    <col customWidth="1" min="3" max="3" width="10.14"/>
  </cols>
  <sheetData>
    <row r="1">
      <c r="B1" s="1"/>
      <c r="C1" s="1" t="s">
        <v>2</v>
      </c>
      <c r="D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>
      <c r="B2" s="1" t="s">
        <v>8</v>
      </c>
      <c r="C2" s="1" t="s">
        <v>9</v>
      </c>
      <c r="D2" s="1">
        <v>4.0</v>
      </c>
    </row>
    <row r="3">
      <c r="B3" s="4" t="s">
        <v>10</v>
      </c>
      <c r="C3" s="4">
        <v>1.0</v>
      </c>
      <c r="D3" s="5">
        <f t="shared" ref="D3:D11" si="1">C3*$D$2</f>
        <v>4</v>
      </c>
      <c r="E3" s="5"/>
      <c r="F3" s="4">
        <v>6.0</v>
      </c>
      <c r="G3" s="5">
        <f t="shared" ref="G3:G7" si="2">D3-F3</f>
        <v>-2</v>
      </c>
      <c r="H3" s="1">
        <v>0.0</v>
      </c>
      <c r="I3" s="1" t="s">
        <v>46</v>
      </c>
    </row>
    <row r="4">
      <c r="A4" s="1" t="s">
        <v>47</v>
      </c>
      <c r="B4" s="1" t="s">
        <v>48</v>
      </c>
      <c r="C4" s="1">
        <v>1.0</v>
      </c>
      <c r="D4">
        <f t="shared" si="1"/>
        <v>4</v>
      </c>
      <c r="F4" s="1">
        <v>6.0</v>
      </c>
      <c r="G4">
        <f t="shared" si="2"/>
        <v>-2</v>
      </c>
      <c r="H4" s="1">
        <v>0.0</v>
      </c>
      <c r="I4" s="1" t="s">
        <v>46</v>
      </c>
    </row>
    <row r="5">
      <c r="B5" s="1" t="s">
        <v>49</v>
      </c>
      <c r="C5" s="1">
        <v>1.5</v>
      </c>
      <c r="D5">
        <f t="shared" si="1"/>
        <v>6</v>
      </c>
      <c r="F5" s="1">
        <v>6.0</v>
      </c>
      <c r="G5">
        <f t="shared" si="2"/>
        <v>0</v>
      </c>
      <c r="H5" s="1">
        <v>7.0</v>
      </c>
      <c r="I5" s="1"/>
      <c r="K5" s="9" t="s">
        <v>50</v>
      </c>
    </row>
    <row r="6">
      <c r="A6" s="1" t="s">
        <v>51</v>
      </c>
      <c r="B6" s="1" t="s">
        <v>52</v>
      </c>
      <c r="C6" s="1">
        <v>1.0</v>
      </c>
      <c r="D6">
        <f t="shared" si="1"/>
        <v>4</v>
      </c>
      <c r="F6" s="1">
        <v>4.0</v>
      </c>
      <c r="G6">
        <f t="shared" si="2"/>
        <v>0</v>
      </c>
      <c r="H6" s="1"/>
      <c r="K6" s="9" t="s">
        <v>56</v>
      </c>
    </row>
    <row r="7">
      <c r="B7" s="1" t="s">
        <v>57</v>
      </c>
      <c r="C7" s="1">
        <v>3.0</v>
      </c>
      <c r="D7">
        <f t="shared" si="1"/>
        <v>12</v>
      </c>
      <c r="F7" s="1">
        <v>0.0</v>
      </c>
      <c r="G7">
        <f t="shared" si="2"/>
        <v>12</v>
      </c>
      <c r="H7" s="1">
        <v>12.0</v>
      </c>
      <c r="K7" s="9" t="s">
        <v>50</v>
      </c>
    </row>
    <row r="8">
      <c r="A8" s="1" t="s">
        <v>51</v>
      </c>
      <c r="B8" s="12" t="s">
        <v>59</v>
      </c>
      <c r="C8" s="1">
        <v>3.0</v>
      </c>
      <c r="D8">
        <f t="shared" si="1"/>
        <v>12</v>
      </c>
      <c r="H8" s="1"/>
      <c r="I8" s="1"/>
    </row>
    <row r="9">
      <c r="A9" s="1" t="s">
        <v>51</v>
      </c>
      <c r="B9" s="13" t="s">
        <v>61</v>
      </c>
      <c r="C9" s="1">
        <v>4.0</v>
      </c>
      <c r="D9">
        <f t="shared" si="1"/>
        <v>16</v>
      </c>
      <c r="F9" s="1">
        <v>16.0</v>
      </c>
      <c r="G9">
        <f t="shared" ref="G9:G11" si="3">D9-F9</f>
        <v>0</v>
      </c>
      <c r="H9" s="1"/>
      <c r="I9" s="1"/>
      <c r="K9" s="9" t="s">
        <v>50</v>
      </c>
    </row>
    <row r="10">
      <c r="A10" s="1" t="s">
        <v>51</v>
      </c>
      <c r="B10" s="13" t="s">
        <v>68</v>
      </c>
      <c r="C10" s="1">
        <v>4.0</v>
      </c>
      <c r="D10">
        <f t="shared" si="1"/>
        <v>16</v>
      </c>
      <c r="F10" s="1">
        <v>16.0</v>
      </c>
      <c r="G10">
        <f t="shared" si="3"/>
        <v>0</v>
      </c>
      <c r="H10" s="1"/>
      <c r="I10" s="1"/>
      <c r="K10" s="9" t="s">
        <v>50</v>
      </c>
    </row>
    <row r="11">
      <c r="B11" s="6" t="s">
        <v>72</v>
      </c>
      <c r="C11" s="6"/>
      <c r="D11" s="7">
        <f t="shared" si="1"/>
        <v>0</v>
      </c>
      <c r="E11" s="7"/>
      <c r="F11" s="7"/>
      <c r="G11" s="7">
        <f t="shared" si="3"/>
        <v>0</v>
      </c>
      <c r="H11" s="1">
        <v>10.0</v>
      </c>
      <c r="I11" s="1" t="s">
        <v>74</v>
      </c>
    </row>
    <row r="13">
      <c r="B13" s="4" t="s">
        <v>75</v>
      </c>
      <c r="C13" s="4">
        <v>2.0</v>
      </c>
      <c r="D13" s="5">
        <f t="shared" ref="D13:D16" si="4">C13*$D$2</f>
        <v>8</v>
      </c>
      <c r="E13" s="5"/>
      <c r="F13" s="4">
        <v>4.0</v>
      </c>
      <c r="G13" s="5">
        <f t="shared" ref="G13:G16" si="5">D13-F13</f>
        <v>4</v>
      </c>
      <c r="H13" s="1"/>
      <c r="I13" s="1" t="s">
        <v>76</v>
      </c>
    </row>
    <row r="14">
      <c r="B14" s="1" t="s">
        <v>77</v>
      </c>
      <c r="C14" s="1">
        <v>1.0</v>
      </c>
      <c r="D14">
        <f t="shared" si="4"/>
        <v>4</v>
      </c>
      <c r="F14" s="1">
        <v>4.0</v>
      </c>
      <c r="G14">
        <f t="shared" si="5"/>
        <v>0</v>
      </c>
    </row>
    <row r="15">
      <c r="A15" s="1"/>
      <c r="B15" s="1" t="s">
        <v>13</v>
      </c>
      <c r="C15" s="1">
        <v>4.0</v>
      </c>
      <c r="D15">
        <f t="shared" si="4"/>
        <v>16</v>
      </c>
      <c r="F15" s="1">
        <v>17.0</v>
      </c>
      <c r="G15">
        <f t="shared" si="5"/>
        <v>-1</v>
      </c>
      <c r="H15" s="1">
        <v>10.0</v>
      </c>
      <c r="K15" s="16" t="s">
        <v>78</v>
      </c>
    </row>
    <row r="16">
      <c r="A16" s="1">
        <v>40.0</v>
      </c>
      <c r="B16" s="6" t="s">
        <v>19</v>
      </c>
      <c r="C16" s="6">
        <f>2 * A16</f>
        <v>80</v>
      </c>
      <c r="D16" s="7">
        <f t="shared" si="4"/>
        <v>320</v>
      </c>
      <c r="E16" s="7"/>
      <c r="F16" s="6">
        <v>228.0</v>
      </c>
      <c r="G16" s="7">
        <f t="shared" si="5"/>
        <v>92</v>
      </c>
      <c r="H16" s="1">
        <v>1.0</v>
      </c>
      <c r="I16" s="1" t="s">
        <v>81</v>
      </c>
      <c r="K16" s="16" t="s">
        <v>78</v>
      </c>
    </row>
    <row r="18">
      <c r="B18" s="4" t="s">
        <v>82</v>
      </c>
      <c r="C18" s="4">
        <v>1.0</v>
      </c>
      <c r="D18" s="5">
        <f t="shared" ref="D18:D19" si="6">C18*$D$2</f>
        <v>4</v>
      </c>
      <c r="E18" s="5"/>
      <c r="F18" s="4">
        <v>5.0</v>
      </c>
      <c r="G18" s="5">
        <f t="shared" ref="G18:G19" si="7">D18-F18</f>
        <v>-1</v>
      </c>
      <c r="H18" s="1"/>
      <c r="I18" s="1" t="s">
        <v>83</v>
      </c>
    </row>
    <row r="19">
      <c r="B19" s="6" t="s">
        <v>84</v>
      </c>
      <c r="C19" s="6">
        <v>2.0</v>
      </c>
      <c r="D19" s="7">
        <f t="shared" si="6"/>
        <v>8</v>
      </c>
      <c r="E19" s="7"/>
      <c r="F19" s="6">
        <v>0.0</v>
      </c>
      <c r="G19" s="7">
        <f t="shared" si="7"/>
        <v>8</v>
      </c>
      <c r="H19" s="1">
        <v>20.0</v>
      </c>
      <c r="I19" s="1" t="s">
        <v>87</v>
      </c>
      <c r="K19" s="16" t="s">
        <v>78</v>
      </c>
      <c r="M19" s="1" t="s">
        <v>88</v>
      </c>
    </row>
    <row r="21">
      <c r="B21" s="4" t="s">
        <v>89</v>
      </c>
      <c r="C21" s="4">
        <v>3.0</v>
      </c>
      <c r="D21" s="5">
        <f t="shared" ref="D21:D23" si="8">C21*$D$2</f>
        <v>12</v>
      </c>
      <c r="E21" s="5"/>
      <c r="F21" s="4">
        <v>4.0</v>
      </c>
      <c r="G21" s="5">
        <f t="shared" ref="G21:G23" si="9">D21-F21</f>
        <v>8</v>
      </c>
    </row>
    <row r="22">
      <c r="B22" s="1" t="s">
        <v>93</v>
      </c>
      <c r="C22" s="1">
        <v>1.0</v>
      </c>
      <c r="D22">
        <f t="shared" si="8"/>
        <v>4</v>
      </c>
      <c r="F22" s="1">
        <v>6.0</v>
      </c>
      <c r="G22">
        <f t="shared" si="9"/>
        <v>-2</v>
      </c>
      <c r="H22" s="1"/>
      <c r="I22" s="1" t="s">
        <v>98</v>
      </c>
    </row>
    <row r="23">
      <c r="B23" s="1" t="s">
        <v>99</v>
      </c>
      <c r="C23" s="1">
        <v>1.0</v>
      </c>
      <c r="D23">
        <f t="shared" si="8"/>
        <v>4</v>
      </c>
      <c r="F23" s="1">
        <v>4.0</v>
      </c>
      <c r="G23">
        <f t="shared" si="9"/>
        <v>0</v>
      </c>
      <c r="H23" s="1"/>
      <c r="I23" s="1" t="s">
        <v>100</v>
      </c>
    </row>
    <row r="24">
      <c r="B24" s="1" t="s">
        <v>101</v>
      </c>
      <c r="C24" s="1"/>
      <c r="F24" s="1"/>
      <c r="H24" s="1"/>
      <c r="I24" s="1"/>
      <c r="K24" s="16"/>
      <c r="M24" s="1"/>
    </row>
    <row r="25">
      <c r="B25" s="1" t="s">
        <v>102</v>
      </c>
      <c r="C25" s="1">
        <v>1.0</v>
      </c>
      <c r="D25">
        <f t="shared" ref="D25:D26" si="10">C25*$D$2</f>
        <v>4</v>
      </c>
      <c r="F25" s="1">
        <v>0.0</v>
      </c>
      <c r="G25">
        <f t="shared" ref="G25:G26" si="11">D25-F25</f>
        <v>4</v>
      </c>
      <c r="H25" s="1"/>
      <c r="I25" s="1"/>
      <c r="K25" s="9" t="s">
        <v>50</v>
      </c>
      <c r="M25" s="1"/>
    </row>
    <row r="26">
      <c r="B26" s="6" t="s">
        <v>109</v>
      </c>
      <c r="C26" s="6">
        <v>2.0</v>
      </c>
      <c r="D26" s="7">
        <f t="shared" si="10"/>
        <v>8</v>
      </c>
      <c r="E26" s="7"/>
      <c r="F26" s="6">
        <v>0.0</v>
      </c>
      <c r="G26" s="7">
        <f t="shared" si="11"/>
        <v>8</v>
      </c>
      <c r="H26" s="1">
        <v>15.0</v>
      </c>
      <c r="I26" s="1" t="s">
        <v>111</v>
      </c>
      <c r="K26" s="16" t="s">
        <v>78</v>
      </c>
      <c r="M26" s="1" t="s">
        <v>113</v>
      </c>
    </row>
    <row r="28">
      <c r="B28" s="4" t="s">
        <v>114</v>
      </c>
      <c r="C28" s="4">
        <v>1.0</v>
      </c>
      <c r="D28" s="5">
        <f>C28*$D$2</f>
        <v>4</v>
      </c>
      <c r="E28" s="5"/>
      <c r="F28" s="4">
        <v>2.0</v>
      </c>
      <c r="G28" s="5">
        <f>D28-F28</f>
        <v>2</v>
      </c>
      <c r="H28" s="1"/>
      <c r="I28" s="1" t="s">
        <v>119</v>
      </c>
    </row>
    <row r="29">
      <c r="B29" s="1" t="s">
        <v>120</v>
      </c>
      <c r="C29" s="1"/>
      <c r="H29" s="1"/>
      <c r="I29" s="1" t="s">
        <v>121</v>
      </c>
    </row>
    <row r="30">
      <c r="B30" s="1" t="s">
        <v>122</v>
      </c>
      <c r="C30" s="1"/>
    </row>
    <row r="31">
      <c r="B31" s="1" t="s">
        <v>123</v>
      </c>
      <c r="C31" s="1">
        <v>1.0</v>
      </c>
      <c r="D31">
        <f t="shared" ref="D31:D33" si="12">C31*$D$2</f>
        <v>4</v>
      </c>
    </row>
    <row r="32">
      <c r="B32" s="1" t="s">
        <v>124</v>
      </c>
      <c r="C32" s="1">
        <v>1.0</v>
      </c>
      <c r="D32">
        <f t="shared" si="12"/>
        <v>4</v>
      </c>
      <c r="F32" s="1"/>
      <c r="G32" s="1"/>
      <c r="I32" s="1"/>
    </row>
    <row r="33">
      <c r="B33" s="1" t="s">
        <v>125</v>
      </c>
      <c r="C33" s="1">
        <v>1.0</v>
      </c>
      <c r="D33">
        <f t="shared" si="12"/>
        <v>4</v>
      </c>
      <c r="F33" s="1"/>
      <c r="G33" s="1"/>
      <c r="I33" s="1"/>
    </row>
    <row r="34">
      <c r="B34" s="1"/>
      <c r="C34" s="1"/>
      <c r="D34" s="1"/>
      <c r="F34" s="1"/>
      <c r="G34" s="1"/>
      <c r="I34" s="1"/>
    </row>
    <row r="35">
      <c r="B35" s="1" t="s">
        <v>126</v>
      </c>
      <c r="C35" s="1">
        <v>1.0</v>
      </c>
      <c r="D35" s="1">
        <v>4.0</v>
      </c>
      <c r="F35" s="1">
        <v>1.0</v>
      </c>
      <c r="G35" s="1">
        <v>3.0</v>
      </c>
      <c r="I35" s="1" t="s">
        <v>127</v>
      </c>
    </row>
    <row r="36">
      <c r="B36" s="6" t="s">
        <v>128</v>
      </c>
      <c r="C36" s="6"/>
      <c r="D36" s="7"/>
      <c r="E36" s="7"/>
      <c r="F36" s="7"/>
      <c r="G36" s="7"/>
    </row>
    <row r="37">
      <c r="B37" s="1"/>
      <c r="C37" s="1"/>
    </row>
    <row r="39">
      <c r="B39" s="4" t="s">
        <v>129</v>
      </c>
      <c r="C39" s="4">
        <v>1.0</v>
      </c>
      <c r="D39" s="5">
        <f t="shared" ref="D39:D40" si="13">C39*$D$2</f>
        <v>4</v>
      </c>
      <c r="E39" s="5"/>
      <c r="F39" s="4">
        <v>0.0</v>
      </c>
      <c r="G39" s="5">
        <f t="shared" ref="G39:G42" si="14">D39-F39</f>
        <v>4</v>
      </c>
      <c r="H39" s="1">
        <v>4.0</v>
      </c>
      <c r="K39" s="9" t="s">
        <v>50</v>
      </c>
    </row>
    <row r="40">
      <c r="B40" s="1" t="s">
        <v>130</v>
      </c>
      <c r="C40" s="1">
        <v>2.0</v>
      </c>
      <c r="D40">
        <f t="shared" si="13"/>
        <v>8</v>
      </c>
      <c r="F40" s="1">
        <v>0.0</v>
      </c>
      <c r="G40">
        <f t="shared" si="14"/>
        <v>8</v>
      </c>
      <c r="H40" s="1">
        <v>8.0</v>
      </c>
      <c r="K40" s="9"/>
    </row>
    <row r="41">
      <c r="B41" s="1" t="s">
        <v>112</v>
      </c>
      <c r="C41" s="1">
        <v>1.0</v>
      </c>
      <c r="D41" s="1">
        <v>4.0</v>
      </c>
      <c r="F41" s="1">
        <v>0.0</v>
      </c>
      <c r="G41">
        <f t="shared" si="14"/>
        <v>4</v>
      </c>
      <c r="H41" s="1">
        <v>4.0</v>
      </c>
      <c r="K41" s="9" t="s">
        <v>50</v>
      </c>
    </row>
    <row r="42">
      <c r="B42" s="6" t="s">
        <v>25</v>
      </c>
      <c r="C42" s="6">
        <v>1.0</v>
      </c>
      <c r="D42" s="7">
        <f>C42*$D$2</f>
        <v>4</v>
      </c>
      <c r="E42" s="7"/>
      <c r="F42" s="6">
        <v>0.0</v>
      </c>
      <c r="G42" s="7">
        <f t="shared" si="14"/>
        <v>4</v>
      </c>
      <c r="H42" s="1">
        <v>4.0</v>
      </c>
      <c r="K42" s="16" t="s">
        <v>78</v>
      </c>
    </row>
    <row r="44">
      <c r="B44" s="4" t="s">
        <v>131</v>
      </c>
    </row>
    <row r="45">
      <c r="B45" s="1" t="s">
        <v>132</v>
      </c>
    </row>
    <row r="46">
      <c r="B46" s="6" t="s">
        <v>133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79.86"/>
    <col customWidth="1" min="3" max="3" width="8.71"/>
    <col customWidth="1" min="4" max="4" width="5.71"/>
    <col customWidth="1" min="5" max="5" width="5.43"/>
    <col customWidth="1" min="6" max="6" width="6.14"/>
    <col customWidth="1" min="7" max="7" width="3.43"/>
    <col customWidth="1" min="8" max="8" width="9.57"/>
    <col customWidth="1" min="9" max="9" width="5.43"/>
    <col customWidth="1" min="10" max="10" width="8.29"/>
    <col customWidth="1" min="11" max="11" width="11.57"/>
  </cols>
  <sheetData>
    <row r="2">
      <c r="B2" s="1"/>
      <c r="C2" s="1" t="s">
        <v>16</v>
      </c>
      <c r="D2" s="1"/>
      <c r="E2" s="1"/>
    </row>
    <row r="3">
      <c r="B3" s="1" t="s">
        <v>8</v>
      </c>
      <c r="C3" s="1" t="s">
        <v>9</v>
      </c>
      <c r="D3" s="1"/>
      <c r="E3" s="1"/>
    </row>
    <row r="4">
      <c r="B4" s="4" t="s">
        <v>17</v>
      </c>
      <c r="C4" s="4"/>
      <c r="D4" s="5"/>
      <c r="E4" s="5"/>
    </row>
    <row r="5">
      <c r="B5" s="1" t="s">
        <v>33</v>
      </c>
      <c r="C5" s="1"/>
    </row>
    <row r="6">
      <c r="B6" s="1" t="s">
        <v>34</v>
      </c>
      <c r="C6" s="1"/>
    </row>
    <row r="7">
      <c r="B7" s="1" t="s">
        <v>35</v>
      </c>
      <c r="C7" s="1"/>
      <c r="G7" s="1" t="s">
        <v>36</v>
      </c>
    </row>
    <row r="8">
      <c r="B8" s="6"/>
      <c r="C8" s="6"/>
      <c r="D8" s="7"/>
      <c r="E8" s="7"/>
      <c r="G8" s="1">
        <v>2.0</v>
      </c>
    </row>
    <row r="9">
      <c r="B9" s="1" t="s">
        <v>39</v>
      </c>
      <c r="D9" s="1"/>
      <c r="E9" s="1" t="s">
        <v>41</v>
      </c>
      <c r="F9" s="1"/>
      <c r="G9" s="1"/>
      <c r="H9" s="1" t="s">
        <v>42</v>
      </c>
      <c r="I9" s="1" t="s">
        <v>43</v>
      </c>
      <c r="J9" s="1" t="s">
        <v>44</v>
      </c>
      <c r="K9" s="1" t="s">
        <v>6</v>
      </c>
      <c r="M9" s="1"/>
      <c r="N9" s="1" t="s">
        <v>7</v>
      </c>
    </row>
    <row r="10">
      <c r="B10" s="1" t="s">
        <v>45</v>
      </c>
    </row>
    <row r="11">
      <c r="B11" s="4" t="s">
        <v>29</v>
      </c>
      <c r="C11" s="4">
        <v>2.0</v>
      </c>
      <c r="D11" s="5"/>
      <c r="E11" s="4">
        <v>0.0</v>
      </c>
      <c r="F11" s="5"/>
      <c r="G11" s="5"/>
      <c r="H11" s="4">
        <v>0.0</v>
      </c>
      <c r="I11" s="4">
        <v>2.0</v>
      </c>
      <c r="J11" s="4">
        <v>2.0</v>
      </c>
      <c r="K11" s="5">
        <f>(H11-(I11+J11))*-(1)</f>
        <v>4</v>
      </c>
      <c r="M11" s="10" t="s">
        <v>50</v>
      </c>
      <c r="N11" s="1" t="s">
        <v>55</v>
      </c>
    </row>
    <row r="12">
      <c r="B12" s="1" t="s">
        <v>31</v>
      </c>
      <c r="C12" s="1">
        <v>1.0</v>
      </c>
      <c r="E12" s="1">
        <v>2.0</v>
      </c>
      <c r="H12" s="1">
        <v>0.0</v>
      </c>
      <c r="I12" s="1">
        <v>2.0</v>
      </c>
      <c r="J12" s="1">
        <v>2.0</v>
      </c>
      <c r="K12" s="1">
        <v>0.0</v>
      </c>
    </row>
    <row r="13">
      <c r="B13" s="1" t="s">
        <v>17</v>
      </c>
      <c r="C13" s="1">
        <v>1.0</v>
      </c>
      <c r="E13" s="1">
        <v>2.0</v>
      </c>
      <c r="H13" s="1">
        <v>2.0</v>
      </c>
      <c r="I13" s="1">
        <v>2.0</v>
      </c>
      <c r="J13" s="1">
        <v>2.0</v>
      </c>
      <c r="K13" s="1">
        <v>4.0</v>
      </c>
    </row>
    <row r="14">
      <c r="B14" s="1" t="s">
        <v>37</v>
      </c>
      <c r="C14" s="1">
        <v>4.0</v>
      </c>
      <c r="E14" s="1">
        <v>8.0</v>
      </c>
      <c r="I14" s="1"/>
      <c r="J14" s="1"/>
      <c r="K14" s="1">
        <v>10.0</v>
      </c>
      <c r="L14" s="1" t="s">
        <v>38</v>
      </c>
    </row>
    <row r="15">
      <c r="B15" s="8" t="s">
        <v>40</v>
      </c>
      <c r="C15" s="1">
        <v>3.0</v>
      </c>
      <c r="E15" s="1">
        <v>6.0</v>
      </c>
      <c r="H15" s="1">
        <v>6.0</v>
      </c>
      <c r="I15" s="1">
        <v>6.0</v>
      </c>
      <c r="J15" s="1">
        <v>6.0</v>
      </c>
      <c r="K15">
        <f t="shared" ref="K15:K16" si="1">(H15-(I15+J15))*-(1)</f>
        <v>6</v>
      </c>
    </row>
    <row r="16">
      <c r="B16" s="11" t="s">
        <v>58</v>
      </c>
      <c r="C16" s="1">
        <v>6.0</v>
      </c>
      <c r="E16" s="1">
        <v>12.0</v>
      </c>
      <c r="H16" s="1">
        <v>12.0</v>
      </c>
      <c r="I16" s="1">
        <v>12.0</v>
      </c>
      <c r="J16" s="1">
        <v>12.0</v>
      </c>
      <c r="K16">
        <f t="shared" si="1"/>
        <v>12</v>
      </c>
    </row>
    <row r="17">
      <c r="B17" s="11" t="s">
        <v>60</v>
      </c>
      <c r="C17" s="1">
        <v>2.0</v>
      </c>
      <c r="E17" s="1">
        <v>4.0</v>
      </c>
      <c r="H17" s="1">
        <v>2.0</v>
      </c>
      <c r="I17" s="1">
        <v>4.0</v>
      </c>
      <c r="J17" s="1">
        <v>4.0</v>
      </c>
      <c r="K17" s="1">
        <v>8.0</v>
      </c>
    </row>
    <row r="18">
      <c r="B18" s="1" t="s">
        <v>62</v>
      </c>
      <c r="C18" s="1" t="s">
        <v>63</v>
      </c>
      <c r="D18" s="1" t="s">
        <v>64</v>
      </c>
      <c r="E18" s="1" t="s">
        <v>65</v>
      </c>
      <c r="F18" s="1">
        <v>19.2</v>
      </c>
      <c r="H18" s="1">
        <v>100.0</v>
      </c>
      <c r="I18" s="1">
        <v>100.0</v>
      </c>
      <c r="J18" s="1">
        <v>100.0</v>
      </c>
      <c r="K18" s="1">
        <v>200.0</v>
      </c>
    </row>
    <row r="19">
      <c r="B19" s="8" t="s">
        <v>59</v>
      </c>
      <c r="C19" s="1">
        <v>6.0</v>
      </c>
      <c r="E19" s="1">
        <v>12.0</v>
      </c>
      <c r="H19" s="1">
        <v>98.0</v>
      </c>
      <c r="I19" s="1">
        <v>12.0</v>
      </c>
      <c r="J19" s="1">
        <v>12.0</v>
      </c>
      <c r="K19">
        <f t="shared" ref="K19:K21" si="2">(H19-(I19+J19))*-(1)</f>
        <v>-74</v>
      </c>
    </row>
    <row r="20">
      <c r="B20" s="13" t="s">
        <v>71</v>
      </c>
      <c r="C20" s="1">
        <v>1.0</v>
      </c>
      <c r="E20" s="1">
        <v>0.0</v>
      </c>
      <c r="H20" s="1">
        <v>3.0</v>
      </c>
      <c r="I20" s="1">
        <v>0.0</v>
      </c>
      <c r="J20" s="1">
        <v>2.0</v>
      </c>
      <c r="K20">
        <f t="shared" si="2"/>
        <v>-1</v>
      </c>
      <c r="M20" s="14"/>
    </row>
    <row r="21">
      <c r="B21" s="1" t="s">
        <v>26</v>
      </c>
      <c r="C21" s="1">
        <v>1.0</v>
      </c>
      <c r="E21" s="1">
        <v>0.0</v>
      </c>
      <c r="H21" s="1"/>
      <c r="I21" s="1">
        <v>0.0</v>
      </c>
      <c r="J21" s="1">
        <v>2.0</v>
      </c>
      <c r="K21">
        <f t="shared" si="2"/>
        <v>2</v>
      </c>
      <c r="L21" s="1"/>
      <c r="M21" s="14" t="s">
        <v>78</v>
      </c>
    </row>
    <row r="22">
      <c r="B22" s="6" t="s">
        <v>67</v>
      </c>
      <c r="C22" s="6">
        <v>1.0</v>
      </c>
      <c r="D22" s="7"/>
      <c r="E22" s="6">
        <v>1.0</v>
      </c>
      <c r="F22" s="7"/>
      <c r="G22" s="7"/>
      <c r="H22" s="6">
        <v>0.0</v>
      </c>
      <c r="I22" s="6">
        <v>1.0</v>
      </c>
      <c r="J22" s="6">
        <v>1.0</v>
      </c>
      <c r="K22" s="6">
        <v>3.0</v>
      </c>
      <c r="L22" s="1" t="s">
        <v>79</v>
      </c>
      <c r="M22" s="15" t="s">
        <v>50</v>
      </c>
    </row>
    <row r="23">
      <c r="B23" s="1"/>
      <c r="C23" s="1"/>
      <c r="J23" s="1"/>
      <c r="M23" s="17"/>
    </row>
    <row r="24">
      <c r="B24" s="4" t="s">
        <v>70</v>
      </c>
      <c r="C24" s="4">
        <v>2.0</v>
      </c>
      <c r="D24" s="5"/>
      <c r="E24" s="4">
        <v>4.0</v>
      </c>
      <c r="F24" s="5"/>
      <c r="G24" s="5"/>
      <c r="H24" s="4">
        <v>0.0</v>
      </c>
      <c r="I24" s="4">
        <v>4.0</v>
      </c>
      <c r="J24" s="4">
        <v>4.0</v>
      </c>
      <c r="K24" s="5">
        <f>(H24-(I24+J24))*-(1)</f>
        <v>8</v>
      </c>
      <c r="M24" s="15" t="s">
        <v>50</v>
      </c>
    </row>
    <row r="25">
      <c r="B25" s="1" t="s">
        <v>85</v>
      </c>
      <c r="C25" s="1"/>
      <c r="E25" s="1"/>
      <c r="H25" s="1"/>
      <c r="I25" s="1"/>
      <c r="J25" s="1"/>
      <c r="K25" s="1">
        <v>2.0</v>
      </c>
      <c r="M25" s="15" t="s">
        <v>50</v>
      </c>
    </row>
    <row r="26">
      <c r="B26" s="6" t="s">
        <v>86</v>
      </c>
      <c r="C26" s="6">
        <v>3.0</v>
      </c>
      <c r="D26" s="7"/>
      <c r="E26" s="6">
        <v>6.0</v>
      </c>
      <c r="F26" s="7"/>
      <c r="G26" s="7"/>
      <c r="H26" s="6">
        <v>0.0</v>
      </c>
      <c r="I26" s="6">
        <v>6.0</v>
      </c>
      <c r="J26" s="6">
        <v>6.0</v>
      </c>
      <c r="K26" s="6">
        <v>0.0</v>
      </c>
    </row>
    <row r="27">
      <c r="M27" s="17"/>
    </row>
    <row r="28">
      <c r="B28" s="18" t="s">
        <v>80</v>
      </c>
      <c r="C28" s="18">
        <v>2.0</v>
      </c>
      <c r="D28" s="19"/>
      <c r="E28" s="18">
        <v>4.0</v>
      </c>
      <c r="F28" s="19"/>
      <c r="G28" s="19"/>
      <c r="H28" s="18">
        <v>4.0</v>
      </c>
      <c r="I28" s="18">
        <v>4.0</v>
      </c>
      <c r="J28" s="18">
        <v>4.0</v>
      </c>
      <c r="K28" s="19">
        <f>(H28-(I28+J28))*-(1)</f>
        <v>4</v>
      </c>
      <c r="M28" s="15" t="s">
        <v>50</v>
      </c>
    </row>
    <row r="29">
      <c r="M29" s="17"/>
    </row>
    <row r="30">
      <c r="B30" s="18" t="s">
        <v>34</v>
      </c>
      <c r="C30" s="19"/>
      <c r="D30" s="19"/>
      <c r="E30" s="19"/>
      <c r="F30" s="19"/>
      <c r="G30" s="19"/>
      <c r="H30" s="19"/>
      <c r="I30" s="19"/>
      <c r="J30" s="19"/>
      <c r="K30" s="18">
        <v>1.0</v>
      </c>
      <c r="L30" s="18" t="s">
        <v>12</v>
      </c>
      <c r="M30" s="14" t="s">
        <v>78</v>
      </c>
      <c r="N30" s="1" t="s">
        <v>95</v>
      </c>
    </row>
    <row r="32">
      <c r="B32" s="18" t="s">
        <v>97</v>
      </c>
      <c r="C32" s="18">
        <v>1.0</v>
      </c>
      <c r="D32" s="19"/>
      <c r="E32" s="18">
        <v>0.0</v>
      </c>
      <c r="F32" s="19"/>
      <c r="G32" s="19"/>
      <c r="H32" s="18">
        <v>2.0</v>
      </c>
      <c r="I32" s="18">
        <v>0.0</v>
      </c>
      <c r="J32" s="18">
        <v>2.0</v>
      </c>
      <c r="K32" s="19">
        <f>(H32-(I32+J32))*-(1)</f>
        <v>0</v>
      </c>
    </row>
    <row r="35">
      <c r="B35" s="4" t="s">
        <v>104</v>
      </c>
      <c r="C35" s="4">
        <v>1.0</v>
      </c>
      <c r="D35" s="5"/>
      <c r="E35" s="5"/>
      <c r="F35" s="5"/>
      <c r="G35" s="5"/>
      <c r="H35" s="5"/>
      <c r="I35" s="4">
        <v>0.0</v>
      </c>
      <c r="J35" s="4">
        <v>2.0</v>
      </c>
      <c r="K35" s="4">
        <v>0.0</v>
      </c>
    </row>
    <row r="36">
      <c r="B36" s="1" t="s">
        <v>105</v>
      </c>
      <c r="C36" s="1">
        <v>0.0</v>
      </c>
      <c r="H36" s="1">
        <v>2.0</v>
      </c>
      <c r="I36" s="1">
        <v>0.0</v>
      </c>
      <c r="J36" s="1">
        <v>2.0</v>
      </c>
      <c r="K36" s="5">
        <f>(H36-(I36+J36))*-(1)</f>
        <v>0</v>
      </c>
    </row>
    <row r="37">
      <c r="B37" s="6" t="s">
        <v>108</v>
      </c>
      <c r="C37" s="6">
        <v>1.0</v>
      </c>
      <c r="D37" s="7"/>
      <c r="E37" s="7"/>
      <c r="F37" s="7"/>
      <c r="G37" s="7"/>
      <c r="H37" s="7"/>
      <c r="I37" s="6">
        <v>0.0</v>
      </c>
      <c r="J37" s="6">
        <v>1.0</v>
      </c>
      <c r="K37" s="6">
        <v>0.0</v>
      </c>
    </row>
    <row r="38">
      <c r="B38" s="1"/>
      <c r="C38" s="1"/>
      <c r="J38" s="1"/>
    </row>
    <row r="39">
      <c r="B39" s="4" t="s">
        <v>110</v>
      </c>
      <c r="C39" s="4">
        <v>1.0</v>
      </c>
      <c r="D39" s="5"/>
      <c r="E39" s="5"/>
      <c r="F39" s="5"/>
      <c r="G39" s="5"/>
      <c r="H39" s="4">
        <v>1.0</v>
      </c>
      <c r="I39" s="4">
        <v>0.0</v>
      </c>
      <c r="J39" s="4">
        <v>1.0</v>
      </c>
      <c r="K39" s="5">
        <f t="shared" ref="K39:K41" si="3">(H39-(I39+J39))*-(1)</f>
        <v>0</v>
      </c>
      <c r="L39" s="1" t="s">
        <v>115</v>
      </c>
    </row>
    <row r="40">
      <c r="B40" s="1" t="s">
        <v>116</v>
      </c>
      <c r="K40">
        <f t="shared" si="3"/>
        <v>0</v>
      </c>
    </row>
    <row r="41">
      <c r="B41" s="6" t="s">
        <v>117</v>
      </c>
      <c r="C41" s="6">
        <v>1.0</v>
      </c>
      <c r="D41" s="7"/>
      <c r="E41" s="7"/>
      <c r="F41" s="7"/>
      <c r="G41" s="7"/>
      <c r="H41" s="6">
        <v>1.0</v>
      </c>
      <c r="I41" s="7"/>
      <c r="J41" s="6">
        <v>1.0</v>
      </c>
      <c r="K41" s="7">
        <f t="shared" si="3"/>
        <v>0</v>
      </c>
      <c r="L41" s="1" t="s">
        <v>118</v>
      </c>
    </row>
  </sheetData>
  <mergeCells count="1">
    <mergeCell ref="M11:M1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79.0"/>
    <col customWidth="1" min="2" max="2" width="4.29"/>
    <col customWidth="1" min="4" max="4" width="59.86"/>
  </cols>
  <sheetData>
    <row r="2">
      <c r="A2" s="2" t="s">
        <v>0</v>
      </c>
      <c r="D2" s="1" t="s">
        <v>1</v>
      </c>
    </row>
    <row r="4">
      <c r="A4" s="1" t="s">
        <v>11</v>
      </c>
      <c r="B4" s="1">
        <v>1.0</v>
      </c>
      <c r="C4" s="1" t="s">
        <v>12</v>
      </c>
    </row>
    <row r="5">
      <c r="A5" s="1"/>
    </row>
    <row r="6">
      <c r="A6" s="1" t="s">
        <v>13</v>
      </c>
      <c r="B6" s="1">
        <v>10.0</v>
      </c>
      <c r="C6" s="1" t="s">
        <v>14</v>
      </c>
      <c r="D6" s="3" t="s">
        <v>15</v>
      </c>
      <c r="E6" s="1" t="s">
        <v>18</v>
      </c>
    </row>
    <row r="7">
      <c r="A7" s="1" t="s">
        <v>19</v>
      </c>
      <c r="B7" s="1">
        <v>1.0</v>
      </c>
      <c r="C7" s="1" t="s">
        <v>12</v>
      </c>
      <c r="D7" s="3" t="s">
        <v>20</v>
      </c>
      <c r="E7" s="1" t="s">
        <v>21</v>
      </c>
    </row>
    <row r="8">
      <c r="A8" s="1" t="s">
        <v>22</v>
      </c>
      <c r="B8" s="1">
        <v>35.0</v>
      </c>
      <c r="C8" s="1" t="s">
        <v>23</v>
      </c>
    </row>
    <row r="9">
      <c r="A9" s="1" t="s">
        <v>24</v>
      </c>
      <c r="B9" s="1">
        <v>15.0</v>
      </c>
      <c r="C9" s="1" t="s">
        <v>23</v>
      </c>
    </row>
    <row r="10">
      <c r="A10" s="1" t="s">
        <v>25</v>
      </c>
      <c r="B10" s="1">
        <v>4.0</v>
      </c>
      <c r="C10" s="1" t="s">
        <v>23</v>
      </c>
    </row>
    <row r="11">
      <c r="A11" s="1" t="s">
        <v>26</v>
      </c>
      <c r="B11" s="1">
        <v>2.0</v>
      </c>
      <c r="C11" s="1" t="s">
        <v>23</v>
      </c>
    </row>
    <row r="18">
      <c r="A18" s="2" t="s">
        <v>27</v>
      </c>
    </row>
    <row r="19">
      <c r="A19" s="1" t="s">
        <v>28</v>
      </c>
      <c r="C19" s="1"/>
    </row>
    <row r="20">
      <c r="A20" s="1" t="s">
        <v>29</v>
      </c>
      <c r="B20">
        <v>4.0</v>
      </c>
      <c r="C20" s="1" t="s">
        <v>14</v>
      </c>
      <c r="D20" s="1" t="s">
        <v>30</v>
      </c>
    </row>
    <row r="21">
      <c r="A21" s="1" t="s">
        <v>31</v>
      </c>
      <c r="B21" s="1">
        <v>0.0</v>
      </c>
      <c r="C21" s="1" t="s">
        <v>14</v>
      </c>
      <c r="D21" s="1" t="s">
        <v>32</v>
      </c>
    </row>
    <row r="22">
      <c r="A22" s="1" t="s">
        <v>17</v>
      </c>
      <c r="B22">
        <f>'Mantenimiento Ancón'!K13</f>
        <v>4</v>
      </c>
      <c r="C22" s="1" t="s">
        <v>14</v>
      </c>
    </row>
    <row r="23">
      <c r="A23" s="1" t="s">
        <v>37</v>
      </c>
      <c r="B23" s="1">
        <v>10.0</v>
      </c>
      <c r="C23" s="1" t="s">
        <v>38</v>
      </c>
    </row>
    <row r="24">
      <c r="A24" s="8" t="s">
        <v>40</v>
      </c>
      <c r="B24">
        <f>'Mantenimiento Ancón'!K15</f>
        <v>6</v>
      </c>
      <c r="C24" s="1" t="s">
        <v>14</v>
      </c>
      <c r="D24" s="1" t="s">
        <v>53</v>
      </c>
    </row>
    <row r="25">
      <c r="A25" s="11" t="s">
        <v>54</v>
      </c>
      <c r="B25" s="1">
        <v>1.0</v>
      </c>
      <c r="C25" s="1" t="s">
        <v>14</v>
      </c>
    </row>
    <row r="26">
      <c r="A26" s="11" t="s">
        <v>58</v>
      </c>
      <c r="B26">
        <f>'Mantenimiento Ancón'!K16</f>
        <v>12</v>
      </c>
      <c r="C26" s="1" t="s">
        <v>14</v>
      </c>
    </row>
    <row r="27">
      <c r="A27" s="11" t="s">
        <v>60</v>
      </c>
      <c r="B27">
        <f>'Mantenimiento Ancón'!K17</f>
        <v>8</v>
      </c>
      <c r="C27" s="1" t="s">
        <v>14</v>
      </c>
    </row>
    <row r="28">
      <c r="A28" s="1" t="s">
        <v>62</v>
      </c>
      <c r="B28">
        <f>'Mantenimiento Ancón'!K18</f>
        <v>200</v>
      </c>
      <c r="C28" s="1" t="s">
        <v>66</v>
      </c>
    </row>
    <row r="29">
      <c r="A29" s="1" t="s">
        <v>67</v>
      </c>
      <c r="B29" s="1">
        <f>'Mantenimiento Ancón'!K22</f>
        <v>3</v>
      </c>
      <c r="C29" s="1" t="s">
        <v>69</v>
      </c>
    </row>
    <row r="30">
      <c r="A30" s="4" t="s">
        <v>70</v>
      </c>
      <c r="B30">
        <f>'Mantenimiento Ancón'!K24</f>
        <v>8</v>
      </c>
      <c r="C30" s="1" t="s">
        <v>14</v>
      </c>
    </row>
    <row r="31">
      <c r="A31" s="1" t="s">
        <v>73</v>
      </c>
      <c r="B31" s="1">
        <f>'Mantenimiento Ancón'!K25</f>
        <v>2</v>
      </c>
      <c r="C31" s="1" t="s">
        <v>14</v>
      </c>
    </row>
    <row r="32">
      <c r="A32" s="18" t="s">
        <v>80</v>
      </c>
      <c r="B32" s="1">
        <f>'Mantenimiento Ancón'!K28</f>
        <v>4</v>
      </c>
      <c r="C32" s="1" t="s">
        <v>14</v>
      </c>
      <c r="D32" s="1" t="s">
        <v>53</v>
      </c>
    </row>
    <row r="33">
      <c r="A33" s="11" t="s">
        <v>90</v>
      </c>
      <c r="B33" s="1">
        <v>1.0</v>
      </c>
      <c r="C33" s="1" t="s">
        <v>14</v>
      </c>
    </row>
    <row r="35">
      <c r="A35" s="1" t="s">
        <v>91</v>
      </c>
    </row>
    <row r="36">
      <c r="A36" s="1" t="s">
        <v>57</v>
      </c>
      <c r="B36" s="1">
        <v>12.0</v>
      </c>
      <c r="C36" s="1" t="s">
        <v>14</v>
      </c>
    </row>
    <row r="37">
      <c r="A37" s="11" t="s">
        <v>90</v>
      </c>
      <c r="B37" s="1">
        <v>2.0</v>
      </c>
      <c r="C37" s="1" t="s">
        <v>14</v>
      </c>
    </row>
    <row r="38">
      <c r="A38" s="1" t="s">
        <v>92</v>
      </c>
      <c r="B38" s="1">
        <v>4.0</v>
      </c>
      <c r="C38" s="1" t="s">
        <v>14</v>
      </c>
    </row>
    <row r="39">
      <c r="A39" s="1"/>
      <c r="B39" s="1"/>
      <c r="C39" s="1"/>
    </row>
    <row r="40">
      <c r="A40" s="1" t="s">
        <v>49</v>
      </c>
      <c r="B40" s="1">
        <v>7.0</v>
      </c>
      <c r="C40" s="1" t="s">
        <v>94</v>
      </c>
    </row>
    <row r="41">
      <c r="A41" s="13" t="s">
        <v>96</v>
      </c>
      <c r="B41" s="1">
        <f>RX!G9</f>
        <v>0</v>
      </c>
      <c r="C41" s="1" t="s">
        <v>14</v>
      </c>
    </row>
    <row r="42">
      <c r="A42" s="13" t="s">
        <v>103</v>
      </c>
      <c r="B42" s="1">
        <f>RX!G10</f>
        <v>0</v>
      </c>
      <c r="C42" s="1" t="s">
        <v>14</v>
      </c>
    </row>
    <row r="43">
      <c r="A43" s="1" t="s">
        <v>102</v>
      </c>
      <c r="B43" s="1">
        <v>0.0</v>
      </c>
      <c r="C43" s="1" t="s">
        <v>14</v>
      </c>
      <c r="D43" s="1" t="s">
        <v>106</v>
      </c>
    </row>
    <row r="44">
      <c r="A44" s="1" t="s">
        <v>107</v>
      </c>
      <c r="B44">
        <f>RX!G40</f>
        <v>8</v>
      </c>
      <c r="C44" s="1" t="s">
        <v>14</v>
      </c>
    </row>
    <row r="45">
      <c r="A45" s="1" t="s">
        <v>112</v>
      </c>
      <c r="B45">
        <f>RX!G41</f>
        <v>4</v>
      </c>
      <c r="C45" s="1" t="s">
        <v>14</v>
      </c>
    </row>
  </sheetData>
  <hyperlinks>
    <hyperlink r:id="rId1" ref="D6"/>
    <hyperlink r:id="rId2" ref="D7"/>
  </hyperlin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79.0"/>
  </cols>
  <sheetData>
    <row r="1">
      <c r="B1" s="1" t="s">
        <v>136</v>
      </c>
    </row>
    <row r="2">
      <c r="B2" s="1" t="s">
        <v>28</v>
      </c>
      <c r="E2" s="1" t="s">
        <v>137</v>
      </c>
      <c r="F2" s="1" t="s">
        <v>138</v>
      </c>
      <c r="G2" s="1" t="s">
        <v>139</v>
      </c>
      <c r="H2" s="1" t="s">
        <v>140</v>
      </c>
    </row>
    <row r="3">
      <c r="B3" s="1" t="s">
        <v>142</v>
      </c>
      <c r="C3" s="1">
        <v>8.0</v>
      </c>
      <c r="D3" s="1" t="s">
        <v>14</v>
      </c>
    </row>
    <row r="4">
      <c r="B4" s="1" t="s">
        <v>143</v>
      </c>
      <c r="C4">
        <v>4.0</v>
      </c>
      <c r="D4" s="1" t="s">
        <v>14</v>
      </c>
    </row>
    <row r="5">
      <c r="B5" s="1" t="s">
        <v>37</v>
      </c>
      <c r="C5" s="1">
        <v>10.0</v>
      </c>
      <c r="D5" s="1" t="s">
        <v>38</v>
      </c>
    </row>
    <row r="6">
      <c r="B6" s="11" t="s">
        <v>144</v>
      </c>
      <c r="C6" s="1">
        <v>1.0</v>
      </c>
      <c r="D6" s="1" t="s">
        <v>14</v>
      </c>
      <c r="E6" s="1" t="s">
        <v>145</v>
      </c>
      <c r="F6" s="20" t="s">
        <v>146</v>
      </c>
      <c r="G6" s="1">
        <v>26.76</v>
      </c>
      <c r="H6">
        <f t="shared" ref="H6:H7" si="1">G6*C6</f>
        <v>26.76</v>
      </c>
    </row>
    <row r="7">
      <c r="B7" s="11" t="s">
        <v>147</v>
      </c>
      <c r="C7" s="1">
        <v>2.0</v>
      </c>
      <c r="D7" s="1" t="s">
        <v>148</v>
      </c>
      <c r="E7" s="1" t="s">
        <v>145</v>
      </c>
      <c r="F7" s="20" t="s">
        <v>149</v>
      </c>
      <c r="G7" s="1">
        <v>4.3</v>
      </c>
      <c r="H7">
        <f t="shared" si="1"/>
        <v>8.6</v>
      </c>
    </row>
    <row r="8">
      <c r="B8" s="11" t="s">
        <v>150</v>
      </c>
      <c r="C8">
        <v>8.0</v>
      </c>
      <c r="D8" s="1" t="s">
        <v>14</v>
      </c>
    </row>
    <row r="9">
      <c r="B9" s="1" t="s">
        <v>151</v>
      </c>
      <c r="C9" s="1">
        <v>2.0</v>
      </c>
      <c r="D9" s="1" t="s">
        <v>152</v>
      </c>
      <c r="E9" s="1" t="s">
        <v>153</v>
      </c>
      <c r="F9" s="1">
        <v>1972510.0</v>
      </c>
      <c r="G9" s="1">
        <v>131.33</v>
      </c>
      <c r="H9">
        <f t="shared" ref="H9:H10" si="2">G9*C9</f>
        <v>262.66</v>
      </c>
    </row>
    <row r="10">
      <c r="B10" s="1" t="s">
        <v>154</v>
      </c>
      <c r="C10">
        <v>8.0</v>
      </c>
      <c r="D10" s="1" t="s">
        <v>14</v>
      </c>
      <c r="E10" s="1" t="s">
        <v>145</v>
      </c>
      <c r="F10" s="20" t="s">
        <v>155</v>
      </c>
      <c r="G10" s="1">
        <v>9.0</v>
      </c>
      <c r="H10">
        <f t="shared" si="2"/>
        <v>72</v>
      </c>
    </row>
    <row r="11">
      <c r="B11" s="1" t="s">
        <v>73</v>
      </c>
      <c r="C11" s="1">
        <v>2.0</v>
      </c>
      <c r="D11" s="1" t="s">
        <v>14</v>
      </c>
    </row>
    <row r="12">
      <c r="B12" s="11" t="s">
        <v>156</v>
      </c>
      <c r="C12" s="1">
        <v>1.0</v>
      </c>
      <c r="D12" s="1" t="s">
        <v>14</v>
      </c>
      <c r="E12" s="1" t="s">
        <v>145</v>
      </c>
      <c r="F12" s="20" t="s">
        <v>157</v>
      </c>
      <c r="G12" s="1">
        <v>60.88</v>
      </c>
      <c r="H12">
        <f>G12*C12</f>
        <v>60.88</v>
      </c>
    </row>
    <row r="14">
      <c r="B14" s="1" t="s">
        <v>91</v>
      </c>
    </row>
    <row r="15">
      <c r="B15" s="11" t="s">
        <v>156</v>
      </c>
      <c r="C15" s="1">
        <v>2.0</v>
      </c>
      <c r="D15" s="1" t="s">
        <v>14</v>
      </c>
      <c r="E15" s="1" t="s">
        <v>145</v>
      </c>
      <c r="F15" s="20" t="s">
        <v>157</v>
      </c>
      <c r="G15" s="1">
        <v>60.88</v>
      </c>
      <c r="H15">
        <f>G15*C15</f>
        <v>121.76</v>
      </c>
    </row>
    <row r="16">
      <c r="B16" s="1" t="s">
        <v>49</v>
      </c>
      <c r="C16" s="1">
        <v>7.0</v>
      </c>
      <c r="D16" s="1" t="s">
        <v>94</v>
      </c>
    </row>
    <row r="17">
      <c r="B17" s="1" t="s">
        <v>158</v>
      </c>
      <c r="C17">
        <v>8.0</v>
      </c>
      <c r="D17" s="1" t="s">
        <v>14</v>
      </c>
      <c r="E17" s="1" t="s">
        <v>159</v>
      </c>
      <c r="F17" s="20" t="s">
        <v>160</v>
      </c>
      <c r="G17" s="1">
        <v>112.88</v>
      </c>
      <c r="H17">
        <f t="shared" ref="H17:H19" si="3">G17*C17</f>
        <v>903.04</v>
      </c>
    </row>
    <row r="18">
      <c r="B18" s="1" t="s">
        <v>161</v>
      </c>
      <c r="C18">
        <v>4.0</v>
      </c>
      <c r="D18" s="1" t="s">
        <v>14</v>
      </c>
      <c r="E18" s="1" t="s">
        <v>159</v>
      </c>
      <c r="F18" s="20" t="s">
        <v>162</v>
      </c>
      <c r="G18" s="1">
        <v>116.2</v>
      </c>
      <c r="H18">
        <f t="shared" si="3"/>
        <v>464.8</v>
      </c>
    </row>
    <row r="19">
      <c r="B19" s="1" t="s">
        <v>163</v>
      </c>
      <c r="C19" s="1">
        <v>4.0</v>
      </c>
      <c r="D19" s="1" t="s">
        <v>14</v>
      </c>
      <c r="E19" s="1" t="s">
        <v>159</v>
      </c>
      <c r="F19" s="21" t="s">
        <v>164</v>
      </c>
      <c r="G19" s="1">
        <v>371.84</v>
      </c>
      <c r="H19">
        <f t="shared" si="3"/>
        <v>1487.36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79.0"/>
    <col customWidth="1" min="4" max="4" width="3.14"/>
    <col customWidth="1" min="5" max="5" width="8.71"/>
  </cols>
  <sheetData>
    <row r="2">
      <c r="C2" s="1" t="s">
        <v>134</v>
      </c>
    </row>
    <row r="3">
      <c r="B3" s="1" t="s">
        <v>28</v>
      </c>
      <c r="C3" s="1" t="s">
        <v>135</v>
      </c>
      <c r="D3" s="1">
        <v>8.0</v>
      </c>
      <c r="E3" s="1" t="s">
        <v>23</v>
      </c>
    </row>
    <row r="4">
      <c r="C4" s="8" t="s">
        <v>40</v>
      </c>
      <c r="D4">
        <v>6.0</v>
      </c>
      <c r="E4" s="1" t="s">
        <v>14</v>
      </c>
    </row>
    <row r="5">
      <c r="C5" s="1" t="s">
        <v>80</v>
      </c>
      <c r="D5" s="1">
        <v>4.0</v>
      </c>
      <c r="E5" s="1" t="s">
        <v>14</v>
      </c>
    </row>
    <row r="7">
      <c r="B7" s="1" t="s">
        <v>141</v>
      </c>
      <c r="C7" s="1" t="s">
        <v>57</v>
      </c>
      <c r="D7" s="1">
        <v>12.0</v>
      </c>
      <c r="E7" s="1" t="s">
        <v>14</v>
      </c>
    </row>
  </sheetData>
  <drawing r:id="rId1"/>
</worksheet>
</file>