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270" windowWidth="14940" windowHeight="9150" activeTab="0"/>
  </bookViews>
  <sheets>
    <sheet name="PROFORMA " sheetId="1" r:id="rId1"/>
  </sheets>
</workbook>
</file>

<file path=xl/sharedStrings.xml><?xml version="1.0" encoding="utf-8"?>
<sst xmlns="http://schemas.openxmlformats.org/spreadsheetml/2006/main" uniqueCount="177" count="177">
  <si>
    <t xml:space="preserve">VENTAS DE HERRAMIENTAS PARA LA </t>
  </si>
  <si>
    <t xml:space="preserve">PROFORMA </t>
  </si>
  <si>
    <t xml:space="preserve">INDUSTRIA, METAL MECANICA, MINERA </t>
  </si>
  <si>
    <t xml:space="preserve">TORNERIA, SEGURIDAD INDUSTRIAL </t>
  </si>
  <si>
    <t xml:space="preserve">Y FERRETERÍA EN GENERAL </t>
  </si>
  <si>
    <t>De: Alfredo Veramendi Guerrero</t>
  </si>
  <si>
    <t>N - 00438</t>
  </si>
  <si>
    <t>Av. Argentina # 639 psto A236 Calle8 Lima - Lima - Lima C.C UDAMPE</t>
  </si>
  <si>
    <t xml:space="preserve"> Lima -Lima </t>
  </si>
  <si>
    <t>Cel.: 980-312-418 / 993-967-065</t>
  </si>
  <si>
    <t>RUC. 10409496062</t>
  </si>
  <si>
    <t>E-mail: fysaferreteriaindustrial@hotmail.com</t>
  </si>
  <si>
    <t>Señores     :</t>
  </si>
  <si>
    <t xml:space="preserve">QB NEGOCIACIONES </t>
  </si>
  <si>
    <t>Fecha:</t>
  </si>
  <si>
    <t>17/03/2021</t>
  </si>
  <si>
    <t>Fecha          :</t>
  </si>
  <si>
    <t>Direccion  :</t>
  </si>
  <si>
    <t xml:space="preserve">Formas de pago  :  </t>
  </si>
  <si>
    <t>CONTADO</t>
  </si>
  <si>
    <t>RUC.           :</t>
  </si>
  <si>
    <t xml:space="preserve">Tiempo de entrega : </t>
  </si>
  <si>
    <t xml:space="preserve">24 HORAS </t>
  </si>
  <si>
    <t xml:space="preserve">ITEM </t>
  </si>
  <si>
    <t>CANT</t>
  </si>
  <si>
    <t xml:space="preserve">DESCRIPCION </t>
  </si>
  <si>
    <t>V.UNID</t>
  </si>
  <si>
    <t xml:space="preserve">V. TOTAL </t>
  </si>
  <si>
    <t>Angulos 1/4 x 2 x 3 mts A36</t>
  </si>
  <si>
    <t>Son:</t>
  </si>
  <si>
    <t xml:space="preserve">SUBTOTAL </t>
  </si>
  <si>
    <t xml:space="preserve">CTA CTE BCP - SOLES </t>
  </si>
  <si>
    <t>191-92486060-0-60</t>
  </si>
  <si>
    <t>I.G.V. 18%</t>
  </si>
  <si>
    <t xml:space="preserve">INTERBANCARIO </t>
  </si>
  <si>
    <t>002-191-192486060060-50</t>
  </si>
  <si>
    <t xml:space="preserve">TOTAL </t>
  </si>
  <si>
    <t>N - 00439</t>
  </si>
  <si>
    <t xml:space="preserve">Ciencia Internacional
</t>
  </si>
  <si>
    <t xml:space="preserve">Ciencia
</t>
  </si>
  <si>
    <t>Internacional</t>
  </si>
  <si>
    <t>Ciencia</t>
  </si>
  <si>
    <t>Av. República de Panamá 5768 Urb. San Antonio, oficina 4, Miraflores, Lima, Lima</t>
  </si>
  <si>
    <t>Brocas 7/32 has negra Aleman</t>
  </si>
  <si>
    <t>Metros Espagueti termocontraible 50 mm</t>
  </si>
  <si>
    <t>Silicona Sikaflex 11FC</t>
  </si>
  <si>
    <t>Aplicador de silicona</t>
  </si>
  <si>
    <t xml:space="preserve">	
	</t>
  </si>
  <si>
    <t>N - 00440</t>
  </si>
  <si>
    <t>Minera Veta Dorada</t>
  </si>
  <si>
    <t xml:space="preserve">Minera Veta </t>
  </si>
  <si>
    <t>Dorada</t>
  </si>
  <si>
    <t xml:space="preserve">Amoladora de 4 1/2 De Walt
</t>
  </si>
  <si>
    <t>Amoladora de 4 1/2 De walt</t>
  </si>
  <si>
    <t>Cobertor porta cadena para tecle  0.5 TN</t>
  </si>
  <si>
    <t>Abrazaderas de 1/4 inox para manguera</t>
  </si>
  <si>
    <t>Pintura spray Galvanizados al frio</t>
  </si>
  <si>
    <t>Pintura spray plomo</t>
  </si>
  <si>
    <t>Cautín tipo hacha punta de cobre 300 W</t>
  </si>
  <si>
    <t>Piedra esmeril G36 8 x 1 x 1</t>
  </si>
  <si>
    <t>Piedra de esmeril carburo de silicio verde G60 8 x 1 x 1</t>
  </si>
  <si>
    <t>Martillo de bola</t>
  </si>
  <si>
    <t>Cincel plano de fierro Stanley de 3/4</t>
  </si>
  <si>
    <t>Lápiz rayador imantado 88 cm (diamantado)</t>
  </si>
  <si>
    <t>Jgo. de dados tubulares en pulgadas</t>
  </si>
  <si>
    <t>Jgo. de llaves mixtas Stanley en pulgadas 3/8 - 1 1/4 x 14 pzs</t>
  </si>
  <si>
    <t>Punto centro de 1/2 marca stanley</t>
  </si>
  <si>
    <t>Destornillador de golpe plano</t>
  </si>
  <si>
    <t>Alicate universal 8 truper</t>
  </si>
  <si>
    <t>Alicate presión 10 truper</t>
  </si>
  <si>
    <t>Jgo. de alicates para seguros seeger</t>
  </si>
  <si>
    <t>Maleta metálica para herramientas 19 stanley</t>
  </si>
  <si>
    <t>Llaves hexagonales 3/16</t>
  </si>
  <si>
    <t>Llave mixta ratcher de 1 1/8 Sata</t>
  </si>
  <si>
    <t>Llave mixta ratchet de 1 1/8 Sata</t>
  </si>
  <si>
    <t>Llave mixta ratchet de 15/16 Sata</t>
  </si>
  <si>
    <t>Brocas de cobalto 23/32</t>
  </si>
  <si>
    <t xml:space="preserve">Boya sensor automática de nivel
</t>
  </si>
  <si>
    <t>Jgo. dados 8 - 32 encastre 1/2 x 30 pzs Stanley</t>
  </si>
  <si>
    <t>Alicate de punta 6 Stanley</t>
  </si>
  <si>
    <t>Alicate universal 8 Stanley</t>
  </si>
  <si>
    <t>Alicate corte 6 Stanley</t>
  </si>
  <si>
    <t>Alicate presión 10 recto</t>
  </si>
  <si>
    <t>Jgo. llaves mixtas 7 - 24 mm Stanley</t>
  </si>
  <si>
    <t>Calibrador de 12" Mitutoyo</t>
  </si>
  <si>
    <t>N - 00441</t>
  </si>
  <si>
    <t>Dorada SAC</t>
  </si>
  <si>
    <t>Calle Raymundo Morales de la Torre 144, San Isidro, Lima, Lima</t>
  </si>
  <si>
    <t>N - 00442</t>
  </si>
  <si>
    <t xml:space="preserve">Pistola pulverizadora Truper
</t>
  </si>
  <si>
    <t>Pistola pulverizadora Truper</t>
  </si>
  <si>
    <t>Rueda para carreta de goma maciza 8</t>
  </si>
  <si>
    <t>Boquillas de oxicorte N3</t>
  </si>
  <si>
    <t>Jgo. de llaves torx 9L - Truper</t>
  </si>
  <si>
    <t>Llave mixta 17 mm Stanley</t>
  </si>
  <si>
    <t>Llave mixta de 5/8 Stanley</t>
  </si>
  <si>
    <t>Llave mixta de 22 mm Stanley</t>
  </si>
  <si>
    <t>Jgo. llaves hexagonales pulgadas largo 1/16 - 3/8</t>
  </si>
  <si>
    <t>Jgo. llaves hexagonales milimetrico 1.5 - 10 mm USA</t>
  </si>
  <si>
    <t>Jgo. llaves hexagonales pulgadas largo 1/16 - 3/8 USA</t>
  </si>
  <si>
    <t>Llave Stilson 18 Stanley</t>
  </si>
  <si>
    <t>Llave mixta de 1/2 Stanley</t>
  </si>
  <si>
    <t>Llave mixta con ratchet de 1/2 SATA</t>
  </si>
  <si>
    <t>Llave Francesa 8 Stanley</t>
  </si>
  <si>
    <t>N - 00456</t>
  </si>
  <si>
    <t>credito 30 dias</t>
  </si>
  <si>
    <t>Mochila fumigadora de 20 litros SIRFRAN SPAIN</t>
  </si>
  <si>
    <t>Metros soga driza 3/4</t>
  </si>
  <si>
    <t>Metros soga de nylon 1/2</t>
  </si>
  <si>
    <t>Can amo de fierro de 1 x 40</t>
  </si>
  <si>
    <t>Garruchas giratoria 4 x 2 grosor en poliuretano con freno</t>
  </si>
  <si>
    <t>Garruchas giratoria 4 x 2 grosor en poliuretano sin freno</t>
  </si>
  <si>
    <t>Formador de empaque para tubos metalicos</t>
  </si>
  <si>
    <t>Maleta metalica para herramientas 19</t>
  </si>
  <si>
    <t>Cincel plano con mango de goma 12</t>
  </si>
  <si>
    <t xml:space="preserve">Destornillador de golpe plano </t>
  </si>
  <si>
    <t>Escobillas de copa de 3 marca UYUSTOOLS</t>
  </si>
  <si>
    <t>N - 00462</t>
  </si>
  <si>
    <t>CINCEL PLANO CON MANGO DE GOMA 12</t>
  </si>
  <si>
    <t>COMBA DE ACERO DE 4 LB TRUPER</t>
  </si>
  <si>
    <t>COMBA DE 24 LB TRUPER (20LB) MANGO MADERA</t>
  </si>
  <si>
    <t>COMBA DE ACERO DE 18 LB TRUPER (16LB)</t>
  </si>
  <si>
    <t>BOQUILLAS DE OXICORTE N 2</t>
  </si>
  <si>
    <t>ESCALERA TELESCOPICA 28 PASOS FIBRA DE VIDRIO DIELECTRICA</t>
  </si>
  <si>
    <t>TALADRO INALAMBRICO MODELO DCD 985-B2 DE 20 VDC ( DCD 985-L2 )</t>
  </si>
  <si>
    <t>TRONZADORA 14 GCO2000</t>
  </si>
  <si>
    <t>COMBA DE 24 LB FIBRA DE VIDRIO</t>
  </si>
  <si>
    <t>COMBA DE 20 LB FIBRA DE VIDRIO</t>
  </si>
  <si>
    <t>COMBA DE 20 LB MANGO FIBRA DE VIDRIO</t>
  </si>
  <si>
    <t>COMBA DE 24 LB MANGO FIBRA DE VIDRIO</t>
  </si>
  <si>
    <t>N - 00463</t>
  </si>
  <si>
    <t>N - 00464</t>
  </si>
  <si>
    <t>N - 00471</t>
  </si>
  <si>
    <t>CIENCIA INTERNACIONAL</t>
  </si>
  <si>
    <t>CIENCIA</t>
  </si>
  <si>
    <t>INTERNACIONAL</t>
  </si>
  <si>
    <t>Av. República de Panamá 5768 Urb. San Antonio ( oficina N 4 ) Miraflores, Lima, Lima</t>
  </si>
  <si>
    <t>JGO. ALICATES AISLADOS X 3 PZS 1000V STANLEY (84011)</t>
  </si>
  <si>
    <t>JGO. DESARMADORES AISLADOS P/1000V X 7 PZS STANLEY</t>
  </si>
  <si>
    <t>ESCUADRA DE TOPE SIN NIVEL 12 40-028 STANLEY (46-536)</t>
  </si>
  <si>
    <t>CUCHILLA RETRACTIL 10-175 STANLEY</t>
  </si>
  <si>
    <t>NIVEL DE PLASTICO 9 PRETUL</t>
  </si>
  <si>
    <t>ALICATE PRESIÓN 10 STANLEY 84369</t>
  </si>
  <si>
    <t>WINCHA 5 MTS STANLEY 30496</t>
  </si>
  <si>
    <t>WINCHA 3 MTS STANLEY 30486</t>
  </si>
  <si>
    <t xml:space="preserve">SACABOCADO EXACT 1 3/8 </t>
  </si>
  <si>
    <t>SACABOCADO EXACT 7/8</t>
  </si>
  <si>
    <t>SACABOCADO EXACT 1 3/8 ( 1" )</t>
  </si>
  <si>
    <t>SACABOCADO EXACT 7/8 ( 1/2 )</t>
  </si>
  <si>
    <t>SACABOCADO EXACT 1 3/8 ( 1" ) adj. imagen</t>
  </si>
  <si>
    <t>adj. imagen</t>
  </si>
  <si>
    <t>SACABOCADO EXACT 7/8 ( 1/2 ) adj. imagen</t>
  </si>
  <si>
    <t>LLAVE FRANCESA 12 STANLEY</t>
  </si>
  <si>
    <t>LLAVE FRANCESA 8 STANLEY 87432</t>
  </si>
  <si>
    <t>LLAVE FRANCESA 6 STANLEY 87431</t>
  </si>
  <si>
    <t>JGO. LLAVES ALLEN X 10 PZ MILIMETRICO X 10 PZ PULGADAS STANLEY</t>
  </si>
  <si>
    <t>CINTAS AISLANTE P1700 COLOR AMARILLO</t>
  </si>
  <si>
    <t>CINTAS AISLANTE P1700 COLOR AZUL</t>
  </si>
  <si>
    <t>CINTAS AISLANTE P1700 COLOR BLANCO</t>
  </si>
  <si>
    <t>CINTAS AISLANTE P1700 COLOR NEGRO</t>
  </si>
  <si>
    <t>CINTAS AISLANTE P1700 COLOR ROJO</t>
  </si>
  <si>
    <t>CINTA TEFLON</t>
  </si>
  <si>
    <t xml:space="preserve">CINTA VULCANIZANTE </t>
  </si>
  <si>
    <t>KILOS DE TRAPO INDUSTRIAL</t>
  </si>
  <si>
    <t>DISCOS CORTE 4 1/2 X 1/8</t>
  </si>
  <si>
    <t>DISCOS CORTE 4 1/2 X 1/16</t>
  </si>
  <si>
    <t>LLAVE STILSON 24 STANLEY</t>
  </si>
  <si>
    <t>LLAVE STILSON 12 STANLEY</t>
  </si>
  <si>
    <t>N - 00487</t>
  </si>
  <si>
    <t>SACABOCADO 7/8 ( 22 MM ) SEGUN MUESTRA</t>
  </si>
  <si>
    <t>SACABOCADO 1 3/4 ( 43.20 MM ) SEGUN MUESTRA</t>
  </si>
  <si>
    <t xml:space="preserve">PERNO PARA SACABOCADO 7/8 </t>
  </si>
  <si>
    <t xml:space="preserve">PERNO PARA SACABOCADO 1 3/4 </t>
  </si>
  <si>
    <t>PRENSAS EN C DE 6 STANLEY 83506</t>
  </si>
  <si>
    <t>N - 00488</t>
  </si>
  <si>
    <t>N - 00489</t>
  </si>
  <si>
    <t>JGOS DE PRENSAS EN C X 3 PZS ( 5 - 6 - 8 ) STANLEY ( 83505/83506/83508 )</t>
  </si>
</sst>
</file>

<file path=xl/styles.xml><?xml version="1.0" encoding="utf-8"?>
<styleSheet xmlns="http://schemas.openxmlformats.org/spreadsheetml/2006/main">
  <numFmts count="5">
    <numFmt numFmtId="0" formatCode="General"/>
    <numFmt numFmtId="14" formatCode="dd/mm/yyyy"/>
    <numFmt numFmtId="164" formatCode="[$-C0A]d\-mmm\-yy"/>
    <numFmt numFmtId="2" formatCode="0.00"/>
    <numFmt numFmtId="165" formatCode="_ [$S/-280A]\ * #,##0.00_ ;_ [$S/-280A]\ * \-#,##0.00_ ;_ [$S/-280A]\ * &quot;-&quot;??_ ;_ @_ "/>
  </numFmts>
  <fonts count="11">
    <font>
      <name val="Calibri"/>
      <sz val="11"/>
    </font>
    <font>
      <name val="Calibri"/>
      <sz val="11"/>
      <color rgb="FF000000"/>
    </font>
    <font>
      <name val="Aharoni"/>
      <b/>
      <sz val="24"/>
      <color rgb="FFFFFFFF"/>
    </font>
    <font>
      <name val="Calibri"/>
      <sz val="11"/>
    </font>
    <font>
      <name val="Calibri"/>
      <b/>
      <sz val="26"/>
      <color rgb="FF000000"/>
    </font>
    <font>
      <name val="Calibri"/>
      <sz val="12"/>
      <color rgb="FF000000"/>
    </font>
    <font>
      <name val="Calibri"/>
      <b/>
      <sz val="24"/>
      <color rgb="FF000000"/>
    </font>
    <font>
      <name val="Calibri"/>
      <b/>
      <sz val="12"/>
      <color rgb="FF000000"/>
    </font>
    <font>
      <name val="Calibri"/>
      <b/>
      <sz val="11"/>
      <color rgb="FF000000"/>
    </font>
    <font>
      <name val="Calibri"/>
      <sz val="14"/>
      <color rgb="FF000000"/>
    </font>
    <font>
      <name val="Calibri"/>
      <b/>
      <sz val="14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bottom"/>
    </xf>
    <xf numFmtId="0" fontId="3" fillId="0" borderId="3" xfId="0" applyFont="1" applyBorder="1" applyAlignment="1">
      <alignment vertical="bottom"/>
    </xf>
    <xf numFmtId="0" fontId="3" fillId="0" borderId="4" xfId="0" applyFont="1" applyBorder="1" applyAlignment="1">
      <alignment vertical="bottom"/>
    </xf>
    <xf numFmtId="0" fontId="3" fillId="0" borderId="5" xfId="0" applyFont="1" applyBorder="1" applyAlignment="1">
      <alignment vertical="bottom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vertical="bottom"/>
    </xf>
    <xf numFmtId="0" fontId="1" fillId="0" borderId="0" xfId="0" applyFont="1" applyAlignment="1">
      <alignment vertical="bottom"/>
    </xf>
    <xf numFmtId="0" fontId="1" fillId="0" borderId="5" xfId="0" applyFont="1" applyBorder="1" applyAlignment="1">
      <alignment vertical="bottom"/>
    </xf>
    <xf numFmtId="0" fontId="1" fillId="0" borderId="0" xfId="0" applyFont="1" applyAlignment="1">
      <alignment horizontal="center" vertical="bottom"/>
    </xf>
    <xf numFmtId="0" fontId="6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bottom"/>
    </xf>
    <xf numFmtId="0" fontId="3" fillId="0" borderId="7" xfId="0" applyFont="1" applyBorder="1" applyAlignment="1">
      <alignment vertical="bottom"/>
    </xf>
    <xf numFmtId="0" fontId="3" fillId="0" borderId="8" xfId="0" applyFont="1" applyBorder="1" applyAlignment="1">
      <alignment vertical="bottom"/>
    </xf>
    <xf numFmtId="0" fontId="7" fillId="0" borderId="0" xfId="0" applyFont="1" applyAlignment="1">
      <alignment vertical="bottom"/>
    </xf>
    <xf numFmtId="0" fontId="3" fillId="0" borderId="0" xfId="0" applyFont="1" applyAlignment="1">
      <alignment vertical="bottom" wrapText="1"/>
    </xf>
    <xf numFmtId="0" fontId="8" fillId="0" borderId="0" xfId="0" applyFont="1" applyAlignment="1">
      <alignment vertical="bottom"/>
    </xf>
    <xf numFmtId="14" fontId="1" fillId="0" borderId="9" xfId="0" applyNumberFormat="1" applyFont="1" applyBorder="1" applyAlignment="1">
      <alignment horizontal="center" vertical="bottom"/>
    </xf>
    <xf numFmtId="0" fontId="3" fillId="0" borderId="9" xfId="0" applyFont="1" applyBorder="1" applyAlignment="1">
      <alignment vertical="bottom"/>
    </xf>
    <xf numFmtId="164" fontId="9" fillId="0" borderId="10" xfId="0" applyNumberFormat="1" applyFont="1" applyBorder="1" applyAlignment="1">
      <alignment horizontal="center" vertical="bottom"/>
    </xf>
    <xf numFmtId="0" fontId="3" fillId="0" borderId="10" xfId="0" applyFont="1" applyBorder="1" applyAlignment="1">
      <alignment vertical="bottom"/>
    </xf>
    <xf numFmtId="0" fontId="1" fillId="0" borderId="11" xfId="0" applyFont="1" applyBorder="1" applyAlignment="1">
      <alignment horizontal="center" vertical="bottom"/>
    </xf>
    <xf numFmtId="0" fontId="3" fillId="0" borderId="11" xfId="0" applyFont="1" applyBorder="1" applyAlignment="1">
      <alignment vertical="bottom"/>
    </xf>
    <xf numFmtId="0" fontId="9" fillId="0" borderId="10" xfId="0" applyFont="1" applyBorder="1" applyAlignment="1">
      <alignment horizontal="center" vertical="bottom"/>
    </xf>
    <xf numFmtId="2" fontId="1" fillId="0" borderId="11" xfId="0" applyNumberFormat="1" applyFont="1" applyBorder="1" applyAlignment="1">
      <alignment horizontal="center" vertical="bottom"/>
    </xf>
    <xf numFmtId="0" fontId="9" fillId="0" borderId="11" xfId="0" applyFont="1" applyBorder="1" applyAlignment="1">
      <alignment horizontal="center" vertical="bottom"/>
    </xf>
    <xf numFmtId="0" fontId="1" fillId="0" borderId="12" xfId="0" applyFont="1" applyBorder="1" applyAlignment="1">
      <alignment vertical="bottom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bottom"/>
    </xf>
    <xf numFmtId="0" fontId="3" fillId="0" borderId="16" xfId="0" applyFont="1" applyBorder="1" applyAlignment="1">
      <alignment vertical="bottom"/>
    </xf>
    <xf numFmtId="0" fontId="10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bottom"/>
    </xf>
    <xf numFmtId="0" fontId="1" fillId="0" borderId="14" xfId="0" applyFont="1" applyBorder="1" applyAlignment="1">
      <alignment vertical="bottom"/>
    </xf>
    <xf numFmtId="0" fontId="1" fillId="0" borderId="14" xfId="0" applyFont="1" applyBorder="1" applyAlignment="1">
      <alignment horizontal="center" vertical="bottom"/>
    </xf>
    <xf numFmtId="0" fontId="10" fillId="0" borderId="14" xfId="0" applyFont="1" applyBorder="1" applyAlignment="1">
      <alignment horizontal="center" vertical="center"/>
    </xf>
    <xf numFmtId="165" fontId="1" fillId="0" borderId="15" xfId="0" applyNumberFormat="1" applyFont="1" applyBorder="1" applyAlignment="1">
      <alignment vertical="bottom"/>
    </xf>
    <xf numFmtId="165" fontId="1" fillId="0" borderId="19" xfId="0" applyNumberFormat="1" applyFont="1" applyBorder="1" applyAlignment="1">
      <alignment horizontal="center" vertical="bottom"/>
    </xf>
    <xf numFmtId="0" fontId="3" fillId="0" borderId="20" xfId="0" applyFont="1" applyBorder="1" applyAlignment="1">
      <alignment vertical="bottom"/>
    </xf>
    <xf numFmtId="0" fontId="1" fillId="0" borderId="19" xfId="0" applyFont="1" applyBorder="1" applyAlignment="1">
      <alignment vertical="bottom"/>
    </xf>
    <xf numFmtId="0" fontId="1" fillId="0" borderId="19" xfId="0" applyFont="1" applyBorder="1" applyAlignment="1">
      <alignment horizontal="center" vertical="bottom"/>
    </xf>
    <xf numFmtId="0" fontId="10" fillId="0" borderId="19" xfId="0" applyFont="1" applyBorder="1" applyAlignment="1">
      <alignment horizontal="center" vertical="center"/>
    </xf>
    <xf numFmtId="165" fontId="1" fillId="0" borderId="0" xfId="0" applyNumberFormat="1" applyFont="1" applyAlignment="1">
      <alignment vertical="bottom"/>
    </xf>
    <xf numFmtId="165" fontId="1" fillId="0" borderId="0" xfId="0" applyNumberFormat="1" applyFont="1" applyAlignment="1">
      <alignment vertical="bottom" wrapText="1"/>
    </xf>
    <xf numFmtId="0" fontId="10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bottom"/>
    </xf>
    <xf numFmtId="0" fontId="10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bottom"/>
    </xf>
    <xf numFmtId="0" fontId="3" fillId="0" borderId="23" xfId="0" applyFont="1" applyBorder="1" applyAlignment="1">
      <alignment vertical="bottom"/>
    </xf>
    <xf numFmtId="165" fontId="1" fillId="0" borderId="22" xfId="0" applyNumberFormat="1" applyFont="1" applyBorder="1" applyAlignment="1">
      <alignment vertical="bottom"/>
    </xf>
    <xf numFmtId="165" fontId="1" fillId="0" borderId="21" xfId="0" applyNumberFormat="1" applyFont="1" applyBorder="1" applyAlignment="1">
      <alignment horizontal="center" vertical="bottom"/>
    </xf>
    <xf numFmtId="0" fontId="1" fillId="0" borderId="24" xfId="0" applyFont="1" applyBorder="1" applyAlignment="1">
      <alignment vertical="bottom"/>
    </xf>
    <xf numFmtId="0" fontId="1" fillId="0" borderId="25" xfId="0" applyFont="1" applyBorder="1" applyAlignment="1">
      <alignment vertical="bottom"/>
    </xf>
    <xf numFmtId="0" fontId="1" fillId="0" borderId="26" xfId="0" applyFont="1" applyBorder="1" applyAlignment="1">
      <alignment vertical="bottom"/>
    </xf>
    <xf numFmtId="0" fontId="7" fillId="0" borderId="27" xfId="0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132498</xdr:colOff>
      <xdr:row>5</xdr:row>
      <xdr:rowOff>0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558093" cy="1038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C52"/>
  <sheetViews>
    <sheetView tabSelected="1" workbookViewId="0" topLeftCell="F9" showGridLines="0" zoomScale="123">
      <selection activeCell="G19" sqref="G19"/>
    </sheetView>
  </sheetViews>
  <sheetFormatPr defaultRowHeight="15.0" customHeight="1" defaultColWidth="14"/>
  <cols>
    <col min="1" max="4" customWidth="1" width="11.4296875" style="0"/>
    <col min="5" max="5" customWidth="1" width="13.566406" style="0"/>
    <col min="6" max="6" customWidth="1" width="20.136719" style="0"/>
    <col min="7" max="7" customWidth="1" width="14.859375" style="0"/>
    <col min="8" max="9" customWidth="1" width="8.2890625" style="0"/>
    <col min="10" max="10" customWidth="1" width="5.2890625" style="0"/>
    <col min="11" max="13" hidden="1" customWidth="1" width="10.707031" style="0"/>
  </cols>
  <sheetData>
    <row r="1" spans="8:8" ht="21.0" customHeight="1">
      <c r="A1" s="1"/>
      <c r="C1" s="1" t="s">
        <v>0</v>
      </c>
      <c r="F1" s="2" t="s">
        <v>1</v>
      </c>
      <c r="G1" s="3"/>
      <c r="H1" s="3"/>
      <c r="I1" s="4"/>
      <c r="J1" s="1"/>
      <c r="K1" s="1"/>
      <c r="L1" s="1"/>
      <c r="M1" s="1"/>
    </row>
    <row r="2" spans="8:8" ht="21.0" customHeight="1">
      <c r="C2" s="1" t="s">
        <v>2</v>
      </c>
      <c r="F2" s="5"/>
      <c r="I2" s="6"/>
      <c r="J2" s="1"/>
      <c r="K2" s="1"/>
      <c r="L2" s="1"/>
      <c r="M2" s="1"/>
    </row>
    <row r="3" spans="8:8" ht="21.0" customHeight="1">
      <c r="C3" s="1" t="s">
        <v>3</v>
      </c>
      <c r="F3" s="5"/>
      <c r="I3" s="6"/>
      <c r="J3" s="1"/>
      <c r="K3" s="1"/>
      <c r="L3" s="1"/>
      <c r="M3" s="1"/>
    </row>
    <row r="4" spans="8:8" ht="21.0" customHeight="1">
      <c r="C4" s="1" t="s">
        <v>4</v>
      </c>
      <c r="F4" s="7"/>
      <c r="G4" s="1"/>
      <c r="H4" s="1"/>
      <c r="I4" s="8"/>
      <c r="J4" s="1"/>
      <c r="K4" s="1"/>
      <c r="L4" s="1"/>
      <c r="M4" s="1"/>
    </row>
    <row r="5" spans="8:8" ht="21.0" customHeight="1">
      <c r="C5" s="1" t="s">
        <v>5</v>
      </c>
      <c r="F5" s="9" t="s">
        <v>175</v>
      </c>
      <c r="I5" s="6"/>
      <c r="J5" s="1"/>
      <c r="K5" s="1"/>
      <c r="L5" s="1"/>
      <c r="M5" s="1"/>
    </row>
    <row r="6" spans="8:8" ht="21.0" customHeight="1">
      <c r="A6" s="10" t="s">
        <v>7</v>
      </c>
      <c r="F6" s="5"/>
      <c r="I6" s="6"/>
      <c r="J6" s="1"/>
      <c r="K6" s="1"/>
      <c r="L6" s="1"/>
      <c r="M6" s="1"/>
    </row>
    <row r="7" spans="8:8" ht="15.0">
      <c r="A7" s="1" t="s">
        <v>8</v>
      </c>
      <c r="F7" s="11"/>
      <c r="G7" s="12"/>
      <c r="H7" s="12"/>
      <c r="I7" s="13"/>
    </row>
    <row r="8" spans="8:8" ht="15.0">
      <c r="A8" s="14" t="s">
        <v>9</v>
      </c>
      <c r="F8" s="15" t="s">
        <v>10</v>
      </c>
      <c r="I8" s="6"/>
    </row>
    <row r="9" spans="8:8" ht="15.0">
      <c r="A9" s="14" t="s">
        <v>11</v>
      </c>
      <c r="F9" s="16"/>
      <c r="G9" s="17"/>
      <c r="H9" s="17"/>
      <c r="I9" s="18"/>
    </row>
    <row r="10" spans="8:8" ht="16.15">
      <c r="A10" s="19" t="s">
        <v>12</v>
      </c>
      <c r="C10" s="20" t="s">
        <v>134</v>
      </c>
      <c r="D10" t="s">
        <v>135</v>
      </c>
      <c r="F10" s="21" t="s">
        <v>14</v>
      </c>
      <c r="G10" s="22">
        <v>44379.0</v>
      </c>
      <c r="H10" s="23"/>
      <c r="I10" s="23"/>
    </row>
    <row r="11" spans="8:8" ht="15.0" hidden="1">
      <c r="A11" s="19" t="s">
        <v>12</v>
      </c>
      <c r="B11" s="19" t="s">
        <v>16</v>
      </c>
      <c r="C11" s="24">
        <f>TODAY()</f>
        <v>44380.0</v>
      </c>
      <c r="D11" s="25"/>
      <c r="E11" s="25"/>
    </row>
    <row r="12" spans="8:8" ht="18.8">
      <c r="A12" s="19" t="s">
        <v>17</v>
      </c>
      <c r="B12" s="26" t="s">
        <v>136</v>
      </c>
      <c r="C12" s="27"/>
      <c r="D12" s="27"/>
      <c r="E12" s="27"/>
      <c r="F12" s="19" t="s">
        <v>18</v>
      </c>
      <c r="G12" s="28" t="s">
        <v>19</v>
      </c>
      <c r="H12" s="25"/>
      <c r="I12" s="25"/>
    </row>
    <row r="13" spans="8:8" ht="18.8">
      <c r="A13" s="19" t="s">
        <v>20</v>
      </c>
      <c r="B13" s="29">
        <v>2.013729018E10</v>
      </c>
      <c r="C13" s="27"/>
      <c r="D13" s="27"/>
      <c r="E13" s="27"/>
      <c r="F13" s="19" t="s">
        <v>21</v>
      </c>
      <c r="G13" s="30" t="s">
        <v>22</v>
      </c>
      <c r="H13" s="27"/>
      <c r="I13" s="27"/>
    </row>
    <row r="14" spans="8:8" ht="15.0">
      <c r="I14" s="31"/>
    </row>
    <row r="15" spans="8:8" ht="15.0">
      <c r="A15" s="32" t="s">
        <v>23</v>
      </c>
      <c r="B15" s="32" t="s">
        <v>24</v>
      </c>
      <c r="C15" s="33" t="s">
        <v>25</v>
      </c>
      <c r="D15" s="34"/>
      <c r="E15" s="34"/>
      <c r="F15" s="35"/>
      <c r="G15" s="32" t="s">
        <v>26</v>
      </c>
      <c r="H15" s="36" t="s">
        <v>27</v>
      </c>
      <c r="I15" s="37"/>
    </row>
    <row r="16" spans="8:8" ht="18.8">
      <c r="A16" s="38"/>
      <c r="B16" s="39">
        <v>2.0</v>
      </c>
      <c r="C16" s="40" t="s">
        <v>169</v>
      </c>
      <c r="D16" s="34"/>
      <c r="E16" s="34"/>
      <c r="F16" s="35"/>
      <c r="G16" s="41">
        <v>203.39</v>
      </c>
      <c r="H16" s="42">
        <f t="shared" si="0" ref="H16:H48">IF(B16="","",B16*G16)</f>
        <v>406.78</v>
      </c>
      <c r="I16" s="43"/>
    </row>
    <row r="17" spans="8:8" ht="18.8">
      <c r="A17" s="44"/>
      <c r="B17" s="45">
        <v>2.0</v>
      </c>
      <c r="C17" s="46" t="s">
        <v>170</v>
      </c>
      <c r="F17" s="43"/>
      <c r="G17" s="47">
        <v>381.36</v>
      </c>
      <c r="H17" s="42">
        <f t="shared" si="0"/>
        <v>762.72</v>
      </c>
      <c r="I17" s="43"/>
    </row>
    <row r="18" spans="8:8" ht="18.8">
      <c r="A18" s="44"/>
      <c r="B18" s="45">
        <v>4.0</v>
      </c>
      <c r="C18" s="46" t="s">
        <v>176</v>
      </c>
      <c r="F18" s="43"/>
      <c r="G18" s="47">
        <v>228.81</v>
      </c>
      <c r="H18" s="42">
        <f t="shared" si="0"/>
        <v>915.24</v>
      </c>
      <c r="I18" s="43"/>
    </row>
    <row r="19" spans="8:8" ht="16.4">
      <c r="A19" s="44"/>
      <c r="B19" s="45"/>
      <c r="C19" s="46"/>
      <c r="F19" s="43"/>
      <c r="G19" s="47"/>
      <c r="H19" s="42" t="str">
        <f t="shared" si="0"/>
        <v/>
      </c>
      <c r="I19" s="43"/>
    </row>
    <row r="20" spans="8:8" ht="16.4">
      <c r="A20" s="44"/>
      <c r="B20" s="45"/>
      <c r="C20" s="46"/>
      <c r="F20" s="43"/>
      <c r="G20" s="48"/>
      <c r="H20" s="42" t="str">
        <f t="shared" si="0"/>
        <v/>
      </c>
      <c r="I20" s="43"/>
    </row>
    <row r="21" spans="8:8" ht="15.75" customHeight="1">
      <c r="A21" s="44"/>
      <c r="B21" s="45"/>
      <c r="C21" s="46"/>
      <c r="F21" s="43"/>
      <c r="G21" s="47"/>
      <c r="H21" s="42" t="str">
        <f t="shared" si="0"/>
        <v/>
      </c>
      <c r="I21" s="43"/>
    </row>
    <row r="22" spans="8:8" ht="15.75" customHeight="1">
      <c r="A22" s="44"/>
      <c r="B22" s="45"/>
      <c r="C22" s="46"/>
      <c r="F22" s="43"/>
      <c r="G22" s="47"/>
      <c r="H22" s="42" t="str">
        <f t="shared" si="0"/>
        <v/>
      </c>
      <c r="I22" s="43"/>
    </row>
    <row r="23" spans="8:8" ht="15.75" customHeight="1">
      <c r="A23" s="44"/>
      <c r="B23" s="45"/>
      <c r="C23" s="46"/>
      <c r="F23" s="43"/>
      <c r="G23" s="47"/>
      <c r="H23" s="42" t="str">
        <f t="shared" si="0"/>
        <v/>
      </c>
      <c r="I23" s="43"/>
    </row>
    <row r="24" spans="8:8" ht="15.75" customHeight="1">
      <c r="A24" s="44"/>
      <c r="B24" s="45"/>
      <c r="C24" s="46"/>
      <c r="F24" s="43"/>
      <c r="G24" s="47"/>
      <c r="H24" s="42" t="str">
        <f t="shared" si="0"/>
        <v/>
      </c>
      <c r="I24" s="43"/>
    </row>
    <row r="25" spans="8:8" ht="15.75" customHeight="1">
      <c r="A25" s="44"/>
      <c r="B25" s="45"/>
      <c r="C25" s="46"/>
      <c r="F25" s="43"/>
      <c r="G25" s="47"/>
      <c r="H25" s="42" t="str">
        <f t="shared" si="0"/>
        <v/>
      </c>
      <c r="I25" s="43"/>
    </row>
    <row r="26" spans="8:8" ht="15.75" customHeight="1">
      <c r="A26" s="44"/>
      <c r="B26" s="45"/>
      <c r="C26" s="46"/>
      <c r="F26" s="43"/>
      <c r="G26" s="47"/>
      <c r="H26" s="42" t="str">
        <f t="shared" si="0"/>
        <v/>
      </c>
      <c r="I26" s="43"/>
    </row>
    <row r="27" spans="8:8" ht="15.75" customHeight="1">
      <c r="A27" s="44"/>
      <c r="B27" s="45"/>
      <c r="C27" s="46"/>
      <c r="F27" s="43"/>
      <c r="G27" s="47"/>
      <c r="H27" s="42" t="str">
        <f t="shared" si="0"/>
        <v/>
      </c>
      <c r="I27" s="43"/>
    </row>
    <row r="28" spans="8:8" ht="15.75" customHeight="1">
      <c r="A28" s="44"/>
      <c r="B28" s="45"/>
      <c r="C28" s="46"/>
      <c r="F28" s="43"/>
      <c r="G28" s="47"/>
      <c r="H28" s="42" t="str">
        <f t="shared" si="0"/>
        <v/>
      </c>
      <c r="I28" s="43"/>
    </row>
    <row r="29" spans="8:8" ht="15.75" customHeight="1">
      <c r="A29" s="44"/>
      <c r="B29" s="45"/>
      <c r="C29" s="46"/>
      <c r="F29" s="43"/>
      <c r="G29" s="47"/>
      <c r="H29" s="42" t="str">
        <f t="shared" si="0"/>
        <v/>
      </c>
      <c r="I29" s="43"/>
    </row>
    <row r="30" spans="8:8" ht="15.75" customHeight="1">
      <c r="A30" s="44"/>
      <c r="B30" s="45"/>
      <c r="C30" s="46"/>
      <c r="F30" s="43"/>
      <c r="G30" s="47"/>
      <c r="H30" s="42" t="str">
        <f t="shared" si="0"/>
        <v/>
      </c>
      <c r="I30" s="43"/>
    </row>
    <row r="31" spans="8:8" ht="15.75" customHeight="1">
      <c r="A31" s="44"/>
      <c r="B31" s="45"/>
      <c r="C31" s="46"/>
      <c r="F31" s="43"/>
      <c r="G31" s="47"/>
      <c r="H31" s="42" t="str">
        <f t="shared" si="0"/>
        <v/>
      </c>
      <c r="I31" s="43"/>
    </row>
    <row r="32" spans="8:8" ht="15.75" customHeight="1">
      <c r="A32" s="44"/>
      <c r="B32" s="45"/>
      <c r="C32" s="46"/>
      <c r="F32" s="43"/>
      <c r="G32" s="47"/>
      <c r="H32" s="42" t="str">
        <f t="shared" si="0"/>
        <v/>
      </c>
      <c r="I32" s="43"/>
    </row>
    <row r="33" spans="8:8" ht="15.75" customHeight="1">
      <c r="A33" s="44"/>
      <c r="B33" s="45"/>
      <c r="C33" s="46"/>
      <c r="F33" s="43"/>
      <c r="G33" s="47"/>
      <c r="H33" s="42" t="str">
        <f t="shared" si="0"/>
        <v/>
      </c>
      <c r="I33" s="43"/>
    </row>
    <row r="34" spans="8:8" ht="15.75" customHeight="1">
      <c r="A34" s="44"/>
      <c r="B34" s="45"/>
      <c r="C34" s="46"/>
      <c r="F34" s="43"/>
      <c r="G34" s="47"/>
      <c r="H34" s="42" t="str">
        <f t="shared" si="0"/>
        <v/>
      </c>
      <c r="I34" s="43"/>
    </row>
    <row r="35" spans="8:8" ht="15.75" customHeight="1">
      <c r="A35" s="44"/>
      <c r="B35" s="45"/>
      <c r="C35" s="46"/>
      <c r="F35" s="43"/>
      <c r="G35" s="47"/>
      <c r="H35" s="42" t="str">
        <f t="shared" si="0"/>
        <v/>
      </c>
      <c r="I35" s="43"/>
    </row>
    <row r="36" spans="8:8" ht="15.75" customHeight="1">
      <c r="A36" s="44"/>
      <c r="B36" s="45"/>
      <c r="C36" s="46"/>
      <c r="F36" s="43"/>
      <c r="G36" s="47"/>
      <c r="H36" s="42" t="str">
        <f t="shared" si="0"/>
        <v/>
      </c>
      <c r="I36" s="43"/>
    </row>
    <row r="37" spans="8:8" ht="15.75" customHeight="1">
      <c r="A37" s="44"/>
      <c r="B37" s="45"/>
      <c r="C37" s="46"/>
      <c r="F37" s="43"/>
      <c r="G37" s="47"/>
      <c r="H37" s="42" t="str">
        <f t="shared" si="0"/>
        <v/>
      </c>
      <c r="I37" s="43"/>
    </row>
    <row r="38" spans="8:8" ht="15.75" customHeight="1">
      <c r="A38" s="44"/>
      <c r="B38" s="45"/>
      <c r="C38" s="46"/>
      <c r="F38" s="43"/>
      <c r="G38" s="47"/>
      <c r="H38" s="42" t="str">
        <f t="shared" si="0"/>
        <v/>
      </c>
      <c r="I38" s="43"/>
    </row>
    <row r="39" spans="8:8" ht="15.75" customHeight="1">
      <c r="A39" s="44"/>
      <c r="B39" s="45"/>
      <c r="C39" s="49"/>
      <c r="F39" s="43"/>
      <c r="G39" s="47"/>
      <c r="H39" s="42" t="str">
        <f t="shared" si="0"/>
        <v/>
      </c>
      <c r="I39" s="43"/>
    </row>
    <row r="40" spans="8:8" ht="15.75" customHeight="1">
      <c r="A40" s="44"/>
      <c r="B40" s="45"/>
      <c r="C40" s="46"/>
      <c r="F40" s="43"/>
      <c r="G40" s="47"/>
      <c r="H40" s="42" t="str">
        <f t="shared" si="0"/>
        <v/>
      </c>
      <c r="I40" s="43"/>
    </row>
    <row r="41" spans="8:8" ht="15.75" customHeight="1">
      <c r="A41" s="44"/>
      <c r="B41" s="45"/>
      <c r="C41" s="46"/>
      <c r="F41" s="43"/>
      <c r="G41" s="47"/>
      <c r="H41" s="42" t="str">
        <f t="shared" si="0"/>
        <v/>
      </c>
      <c r="I41" s="43"/>
    </row>
    <row r="42" spans="8:8" ht="15.75" customHeight="1">
      <c r="A42" s="44"/>
      <c r="B42" s="45"/>
      <c r="C42" s="46"/>
      <c r="F42" s="43"/>
      <c r="G42" s="47"/>
      <c r="H42" s="42" t="str">
        <f t="shared" si="0"/>
        <v/>
      </c>
      <c r="I42" s="43"/>
    </row>
    <row r="43" spans="8:8" ht="15.75" customHeight="1">
      <c r="A43" s="44"/>
      <c r="B43" s="44"/>
      <c r="C43" s="46" t="str">
        <f t="shared" si="1" ref="C43:C48">IF(A43="","",VLOOKUP(A43,#REF!,2))</f>
        <v/>
      </c>
      <c r="F43" s="43"/>
      <c r="G43" s="47" t="str">
        <f t="shared" si="2" ref="G43:G48">IF(A43="","",VLOOKUP(A43,#REF!,3))</f>
        <v/>
      </c>
      <c r="H43" s="42" t="str">
        <f t="shared" si="0"/>
        <v/>
      </c>
      <c r="I43" s="43"/>
    </row>
    <row r="44" spans="8:8" ht="15.75" customHeight="1">
      <c r="A44" s="44"/>
      <c r="B44" s="44"/>
      <c r="C44" s="46" t="str">
        <f t="shared" si="1"/>
        <v/>
      </c>
      <c r="F44" s="43"/>
      <c r="G44" s="47" t="str">
        <f t="shared" si="2"/>
        <v/>
      </c>
      <c r="H44" s="42" t="str">
        <f t="shared" si="0"/>
        <v/>
      </c>
      <c r="I44" s="43"/>
    </row>
    <row r="45" spans="8:8" ht="15.75" customHeight="1">
      <c r="A45" s="44"/>
      <c r="B45" s="44"/>
      <c r="C45" s="46" t="str">
        <f t="shared" si="1"/>
        <v/>
      </c>
      <c r="F45" s="43"/>
      <c r="G45" s="47" t="str">
        <f t="shared" si="2"/>
        <v/>
      </c>
      <c r="H45" s="42" t="str">
        <f t="shared" si="0"/>
        <v/>
      </c>
      <c r="I45" s="43"/>
    </row>
    <row r="46" spans="8:8" ht="15.75" customHeight="1">
      <c r="A46" s="44"/>
      <c r="B46" s="44"/>
      <c r="C46" s="46" t="str">
        <f t="shared" si="1"/>
        <v/>
      </c>
      <c r="F46" s="43"/>
      <c r="G46" s="47" t="str">
        <f t="shared" si="2"/>
        <v/>
      </c>
      <c r="H46" s="42" t="str">
        <f t="shared" si="0"/>
        <v/>
      </c>
      <c r="I46" s="43"/>
    </row>
    <row r="47" spans="8:8" ht="15.75" customHeight="1">
      <c r="A47" s="44"/>
      <c r="B47" s="44"/>
      <c r="C47" s="46" t="str">
        <f t="shared" si="1"/>
        <v/>
      </c>
      <c r="F47" s="43"/>
      <c r="G47" s="47" t="str">
        <f t="shared" si="2"/>
        <v/>
      </c>
      <c r="H47" s="42" t="str">
        <f t="shared" si="0"/>
        <v/>
      </c>
      <c r="I47" s="43"/>
    </row>
    <row r="48" spans="8:8" ht="15.75" customHeight="1">
      <c r="A48" s="50"/>
      <c r="B48" s="50"/>
      <c r="C48" s="51" t="str">
        <f t="shared" si="1"/>
        <v/>
      </c>
      <c r="D48" s="52"/>
      <c r="E48" s="52"/>
      <c r="F48" s="53"/>
      <c r="G48" s="54" t="str">
        <f t="shared" si="2"/>
        <v/>
      </c>
      <c r="H48" s="55" t="str">
        <f t="shared" si="0"/>
        <v/>
      </c>
      <c r="I48" s="53"/>
      <c r="M48" s="56"/>
    </row>
    <row r="49" spans="8:8" ht="15.75" customHeight="1"/>
    <row r="50" spans="8:8" ht="15.75" customHeight="1">
      <c r="A50" t="s">
        <v>29</v>
      </c>
      <c r="B50" s="57"/>
      <c r="C50" s="57"/>
      <c r="D50" s="57"/>
      <c r="E50" s="57"/>
      <c r="F50" s="58"/>
      <c r="G50" s="59" t="s">
        <v>30</v>
      </c>
      <c r="H50" s="60">
        <f>SUM(H16:I48)</f>
        <v>2084.74</v>
      </c>
      <c r="I50" s="37"/>
    </row>
    <row r="51" spans="8:8" ht="15.75" customHeight="1">
      <c r="A51" t="s">
        <v>31</v>
      </c>
      <c r="C51" s="14" t="s">
        <v>32</v>
      </c>
      <c r="F51" s="43"/>
      <c r="G51" s="59" t="s">
        <v>33</v>
      </c>
      <c r="H51" s="60">
        <f>H50*0.18</f>
        <v>375.25319999999994</v>
      </c>
      <c r="I51" s="37"/>
    </row>
    <row r="52" spans="8:8" ht="15.75" customHeight="1">
      <c r="A52" t="s">
        <v>34</v>
      </c>
      <c r="C52" s="14" t="s">
        <v>35</v>
      </c>
      <c r="F52" s="43"/>
      <c r="G52" s="59" t="s">
        <v>36</v>
      </c>
      <c r="H52" s="60">
        <f>SUM(H50:I51)</f>
        <v>2459.9932</v>
      </c>
      <c r="I52" s="37"/>
    </row>
    <row r="53" spans="8:8" ht="15.75" customHeight="1"/>
    <row r="54" spans="8:8" ht="15.75" customHeight="1"/>
    <row r="55" spans="8:8" ht="15.75" customHeight="1"/>
    <row r="56" spans="8:8" ht="15.75" customHeight="1"/>
    <row r="57" spans="8:8" ht="15.75" customHeight="1"/>
    <row r="58" spans="8:8" ht="15.75" customHeight="1"/>
    <row r="59" spans="8:8" ht="15.75" customHeight="1"/>
    <row r="60" spans="8:8" ht="15.75" customHeight="1"/>
    <row r="61" spans="8:8" ht="15.75" customHeight="1"/>
    <row r="62" spans="8:8" ht="15.75" customHeight="1"/>
    <row r="63" spans="8:8" ht="15.75" customHeight="1"/>
    <row r="64" spans="8:8" ht="15.75" customHeight="1"/>
    <row r="65" spans="8:8" ht="15.75" customHeight="1"/>
    <row r="66" spans="8:8" ht="15.75" customHeight="1"/>
    <row r="67" spans="8:8" ht="15.75" customHeight="1"/>
    <row r="68" spans="8:8" ht="15.75" customHeight="1"/>
    <row r="69" spans="8:8" ht="15.75" customHeight="1"/>
    <row r="70" spans="8:8" ht="15.75" customHeight="1"/>
    <row r="71" spans="8:8" ht="15.75" customHeight="1"/>
    <row r="72" spans="8:8" ht="15.75" customHeight="1"/>
    <row r="73" spans="8:8" ht="15.75" customHeight="1"/>
    <row r="74" spans="8:8" ht="15.75" customHeight="1"/>
    <row r="75" spans="8:8" ht="15.75" customHeight="1"/>
    <row r="76" spans="8:8" ht="15.75" customHeight="1"/>
    <row r="77" spans="8:8" ht="15.75" customHeight="1"/>
    <row r="78" spans="8:8" ht="15.75" customHeight="1"/>
    <row r="79" spans="8:8" ht="15.75" customHeight="1"/>
    <row r="80" spans="8:8" ht="15.75" customHeight="1"/>
    <row r="81" spans="8:8" ht="15.75" customHeight="1"/>
    <row r="82" spans="8:8" ht="15.75" customHeight="1"/>
    <row r="83" spans="8:8" ht="15.75" customHeight="1"/>
    <row r="84" spans="8:8" ht="15.75" customHeight="1"/>
    <row r="85" spans="8:8" ht="15.75" customHeight="1"/>
    <row r="86" spans="8:8" ht="15.75" customHeight="1"/>
    <row r="87" spans="8:8" ht="15.75" customHeight="1"/>
    <row r="88" spans="8:8" ht="15.75" customHeight="1"/>
    <row r="89" spans="8:8" ht="15.75" customHeight="1"/>
    <row r="90" spans="8:8" ht="15.75" customHeight="1"/>
    <row r="91" spans="8:8" ht="15.75" customHeight="1"/>
    <row r="92" spans="8:8" ht="15.75" customHeight="1"/>
    <row r="93" spans="8:8" ht="15.75" customHeight="1"/>
    <row r="94" spans="8:8" ht="15.75" customHeight="1"/>
    <row r="95" spans="8:8" ht="15.75" customHeight="1"/>
    <row r="96" spans="8:8" ht="15.75" customHeight="1"/>
    <row r="97" spans="8:8" ht="15.75" customHeight="1"/>
    <row r="98" spans="8:8" ht="15.75" customHeight="1"/>
    <row r="99" spans="8:8" ht="15.75" customHeight="1"/>
    <row r="100" spans="8:8" ht="15.75" customHeight="1"/>
  </sheetData>
  <mergeCells count="92">
    <mergeCell ref="H52:I52"/>
    <mergeCell ref="H19:I19"/>
    <mergeCell ref="C45:F45"/>
    <mergeCell ref="A8:E8"/>
    <mergeCell ref="C5:E5"/>
    <mergeCell ref="B12:E12"/>
    <mergeCell ref="C42:F42"/>
    <mergeCell ref="C2:E2"/>
    <mergeCell ref="C44:F44"/>
    <mergeCell ref="C39:F39"/>
    <mergeCell ref="C17:F17"/>
    <mergeCell ref="C31:F31"/>
    <mergeCell ref="C11:E11"/>
    <mergeCell ref="C19:F19"/>
    <mergeCell ref="A7:E7"/>
    <mergeCell ref="C41:F41"/>
    <mergeCell ref="A9:E9"/>
    <mergeCell ref="A1:B5"/>
    <mergeCell ref="F1:I3"/>
    <mergeCell ref="H48:I48"/>
    <mergeCell ref="F8:I9"/>
    <mergeCell ref="H51:I51"/>
    <mergeCell ref="C46:F46"/>
    <mergeCell ref="C22:F22"/>
    <mergeCell ref="C35:F35"/>
    <mergeCell ref="C38:F38"/>
    <mergeCell ref="C40:F40"/>
    <mergeCell ref="C37:F37"/>
    <mergeCell ref="C27:F27"/>
    <mergeCell ref="C1:E1"/>
    <mergeCell ref="C20:F20"/>
    <mergeCell ref="H50:I50"/>
    <mergeCell ref="G10:I10"/>
    <mergeCell ref="C48:F48"/>
    <mergeCell ref="C4:E4"/>
    <mergeCell ref="C52:F52"/>
    <mergeCell ref="C51:F51"/>
    <mergeCell ref="C16:F16"/>
    <mergeCell ref="C15:F15"/>
    <mergeCell ref="G13:I13"/>
    <mergeCell ref="H38:I38"/>
    <mergeCell ref="H44:I44"/>
    <mergeCell ref="H15:I15"/>
    <mergeCell ref="H17:I17"/>
    <mergeCell ref="H28:I28"/>
    <mergeCell ref="H27:I27"/>
    <mergeCell ref="H24:I24"/>
    <mergeCell ref="H23:I23"/>
    <mergeCell ref="A6:E6"/>
    <mergeCell ref="C43:F43"/>
    <mergeCell ref="C3:E3"/>
    <mergeCell ref="B13:E13"/>
    <mergeCell ref="H46:I46"/>
    <mergeCell ref="C34:F34"/>
    <mergeCell ref="H31:I31"/>
    <mergeCell ref="C47:F47"/>
    <mergeCell ref="G12:I12"/>
    <mergeCell ref="H47:I47"/>
    <mergeCell ref="H41:I41"/>
    <mergeCell ref="C28:F28"/>
    <mergeCell ref="C21:F21"/>
    <mergeCell ref="H42:I42"/>
    <mergeCell ref="H43:I43"/>
    <mergeCell ref="C25:F25"/>
    <mergeCell ref="C24:F24"/>
    <mergeCell ref="H33:I33"/>
    <mergeCell ref="C36:F36"/>
    <mergeCell ref="C23:F23"/>
    <mergeCell ref="C18:F18"/>
    <mergeCell ref="H39:I39"/>
    <mergeCell ref="H40:I40"/>
    <mergeCell ref="H21:I21"/>
    <mergeCell ref="H36:I36"/>
    <mergeCell ref="H25:I25"/>
    <mergeCell ref="H22:I22"/>
    <mergeCell ref="H29:I29"/>
    <mergeCell ref="H32:I32"/>
    <mergeCell ref="H18:I18"/>
    <mergeCell ref="H37:I37"/>
    <mergeCell ref="H30:I30"/>
    <mergeCell ref="H35:I35"/>
    <mergeCell ref="H26:I26"/>
    <mergeCell ref="H20:I20"/>
    <mergeCell ref="H34:I34"/>
    <mergeCell ref="C26:F26"/>
    <mergeCell ref="C32:F32"/>
    <mergeCell ref="C29:F29"/>
    <mergeCell ref="C30:F30"/>
    <mergeCell ref="C33:F33"/>
    <mergeCell ref="H16:I16"/>
    <mergeCell ref="H45:I45"/>
    <mergeCell ref="F5:I6"/>
  </mergeCells>
  <dataValidations count="1">
    <dataValidation allowBlank="1" type="list" errorStyle="stop" showErrorMessage="1" sqref="A16:A48">
      <formula1>#REF!</formula1>
    </dataValidation>
  </dataValidations>
  <pageMargins left="0.7" right="0.7" top="0.75" bottom="0.75" header="0.0" footer="0.0"/>
  <drawing r:id="rId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cp:lastModifiedBy>HP</cp:lastModifiedBy>
  <dcterms:created xsi:type="dcterms:W3CDTF">2019-12-09T11:26:54Z</dcterms:created>
  <dcterms:modified xsi:type="dcterms:W3CDTF">2021-07-03T17:39:46Z</dcterms:modified>
</cp:coreProperties>
</file>